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k.kirichenko\Documents\"/>
    </mc:Choice>
  </mc:AlternateContent>
  <xr:revisionPtr revIDLastSave="0" documentId="13_ncr:1_{B51ACD73-93E3-4335-B634-58D1738BBF17}" xr6:coauthVersionLast="46" xr6:coauthVersionMax="46" xr10:uidLastSave="{00000000-0000-0000-0000-000000000000}"/>
  <bookViews>
    <workbookView xWindow="1170" yWindow="1170" windowWidth="16560" windowHeight="9930" xr2:uid="{00000000-000D-0000-FFFF-FFFF00000000}"/>
  </bookViews>
  <sheets>
    <sheet name="CIS statistic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9" i="1" l="1"/>
  <c r="F108" i="1"/>
  <c r="F107" i="1"/>
  <c r="F95" i="1"/>
  <c r="F94" i="1"/>
  <c r="F93" i="1"/>
  <c r="F80" i="1"/>
  <c r="F79" i="1"/>
  <c r="F78" i="1"/>
  <c r="F65" i="1"/>
  <c r="F64" i="1"/>
  <c r="F63" i="1"/>
  <c r="F62" i="1"/>
  <c r="F52" i="1"/>
  <c r="F51" i="1"/>
  <c r="F50" i="1"/>
  <c r="F35" i="1"/>
  <c r="F34" i="1"/>
  <c r="F33" i="1"/>
  <c r="G41" i="1"/>
  <c r="H60" i="1"/>
  <c r="E48" i="1"/>
  <c r="I60" i="1"/>
  <c r="D58" i="1"/>
  <c r="H43" i="1"/>
  <c r="G58" i="1"/>
  <c r="H47" i="1"/>
  <c r="D42" i="1"/>
  <c r="D59" i="1"/>
  <c r="F44" i="1"/>
  <c r="I58" i="1"/>
  <c r="D48" i="1"/>
  <c r="H59" i="1"/>
  <c r="E58" i="1"/>
  <c r="H45" i="1"/>
  <c r="G44" i="1"/>
  <c r="I48" i="1"/>
  <c r="F59" i="1"/>
  <c r="F60" i="1"/>
  <c r="E45" i="1"/>
  <c r="I41" i="1"/>
  <c r="G59" i="1"/>
  <c r="D41" i="1"/>
  <c r="F48" i="1"/>
  <c r="F43" i="1"/>
  <c r="D60" i="1"/>
  <c r="H42" i="1"/>
  <c r="I59" i="1"/>
  <c r="E43" i="1"/>
  <c r="F47" i="1"/>
  <c r="D62" i="1"/>
  <c r="H46" i="1"/>
  <c r="H41" i="1"/>
  <c r="D45" i="1"/>
  <c r="E42" i="1"/>
  <c r="I42" i="1"/>
  <c r="G60" i="1"/>
  <c r="E41" i="1"/>
  <c r="D43" i="1"/>
  <c r="E60" i="1"/>
  <c r="G46" i="1"/>
  <c r="G48" i="1"/>
  <c r="I43" i="1"/>
  <c r="E59" i="1"/>
  <c r="F46" i="1"/>
  <c r="I46" i="1"/>
  <c r="G47" i="1"/>
  <c r="I44" i="1"/>
  <c r="F42" i="1"/>
  <c r="I47" i="1"/>
  <c r="G42" i="1"/>
  <c r="D44" i="1"/>
  <c r="F41" i="1"/>
  <c r="G43" i="1"/>
  <c r="F45" i="1"/>
  <c r="E44" i="1"/>
  <c r="G45" i="1"/>
  <c r="H58" i="1"/>
  <c r="H48" i="1"/>
  <c r="H44" i="1"/>
  <c r="I45" i="1"/>
  <c r="F58" i="1"/>
  <c r="I139" i="1"/>
  <c r="I133" i="1"/>
  <c r="F90" i="1"/>
  <c r="H147" i="1"/>
  <c r="I52" i="1"/>
  <c r="I132" i="1"/>
  <c r="E64" i="1"/>
  <c r="G35" i="1"/>
  <c r="E95" i="1"/>
  <c r="H75" i="1"/>
  <c r="H101" i="1"/>
  <c r="I102" i="1"/>
  <c r="H116" i="1"/>
  <c r="G24" i="1"/>
  <c r="E72" i="1"/>
  <c r="F134" i="1"/>
  <c r="F74" i="1"/>
  <c r="E124" i="1"/>
  <c r="G116" i="1"/>
  <c r="I78" i="1"/>
  <c r="D25" i="1"/>
  <c r="G138" i="1"/>
  <c r="I62" i="1"/>
  <c r="H51" i="1"/>
  <c r="I93" i="1"/>
  <c r="F102" i="1"/>
  <c r="I87" i="1"/>
  <c r="D78" i="1"/>
  <c r="G103" i="1"/>
  <c r="E25" i="1"/>
  <c r="D124" i="1"/>
  <c r="H132" i="1"/>
  <c r="D24" i="1"/>
  <c r="D33" i="1"/>
  <c r="F105" i="1"/>
  <c r="E31" i="1"/>
  <c r="E27" i="1"/>
  <c r="H28" i="1"/>
  <c r="D72" i="1"/>
  <c r="E51" i="1"/>
  <c r="H137" i="1"/>
  <c r="H107" i="1"/>
  <c r="H89" i="1"/>
  <c r="H146" i="1"/>
  <c r="I50" i="1"/>
  <c r="D26" i="1"/>
  <c r="G72" i="1"/>
  <c r="F86" i="1"/>
  <c r="D94" i="1"/>
  <c r="F117" i="1"/>
  <c r="E71" i="1"/>
  <c r="H71" i="1"/>
  <c r="I86" i="1"/>
  <c r="H79" i="1"/>
  <c r="I90" i="1"/>
  <c r="I75" i="1"/>
  <c r="D30" i="1"/>
  <c r="I33" i="1"/>
  <c r="H126" i="1"/>
  <c r="F25" i="1"/>
  <c r="E93" i="1"/>
  <c r="I29" i="1"/>
  <c r="G73" i="1"/>
  <c r="G31" i="1"/>
  <c r="H35" i="1"/>
  <c r="I34" i="1"/>
  <c r="F103" i="1"/>
  <c r="H108" i="1"/>
  <c r="G74" i="1"/>
  <c r="I114" i="1"/>
  <c r="G25" i="1"/>
  <c r="D50" i="1"/>
  <c r="G137" i="1"/>
  <c r="E109" i="1"/>
  <c r="G146" i="1"/>
  <c r="E88" i="1"/>
  <c r="I123" i="1"/>
  <c r="H65" i="1"/>
  <c r="I103" i="1"/>
  <c r="H27" i="1"/>
  <c r="D34" i="1"/>
  <c r="G88" i="1"/>
  <c r="H80" i="1"/>
  <c r="I63" i="1"/>
  <c r="E30" i="1"/>
  <c r="H86" i="1"/>
  <c r="G27" i="1"/>
  <c r="F29" i="1"/>
  <c r="F31" i="1"/>
  <c r="E80" i="1"/>
  <c r="F135" i="1"/>
  <c r="H139" i="1"/>
  <c r="F101" i="1"/>
  <c r="I145" i="1"/>
  <c r="I80" i="1"/>
  <c r="G114" i="1"/>
  <c r="D28" i="1"/>
  <c r="E79" i="1"/>
  <c r="I135" i="1"/>
  <c r="E28" i="1"/>
  <c r="D109" i="1"/>
  <c r="E94" i="1"/>
  <c r="I64" i="1"/>
  <c r="I126" i="1"/>
  <c r="G117" i="1"/>
  <c r="H95" i="1"/>
  <c r="D108" i="1"/>
  <c r="E114" i="1"/>
  <c r="G144" i="1"/>
  <c r="F144" i="1"/>
  <c r="H87" i="1"/>
  <c r="I137" i="1"/>
  <c r="E52" i="1"/>
  <c r="D114" i="1"/>
  <c r="G79" i="1"/>
  <c r="G102" i="1"/>
  <c r="I91" i="1"/>
  <c r="I116" i="1"/>
  <c r="D101" i="1"/>
  <c r="I28" i="1"/>
  <c r="H72" i="1"/>
  <c r="I107" i="1"/>
  <c r="D63" i="1"/>
  <c r="D88" i="1"/>
  <c r="I101" i="1"/>
  <c r="G135" i="1"/>
  <c r="G107" i="1"/>
  <c r="F116" i="1"/>
  <c r="H62" i="1"/>
  <c r="E115" i="1"/>
  <c r="I25" i="1"/>
  <c r="D115" i="1"/>
  <c r="E63" i="1"/>
  <c r="H63" i="1"/>
  <c r="I26" i="1"/>
  <c r="I27" i="1"/>
  <c r="I89" i="1"/>
  <c r="F30" i="1"/>
  <c r="E24" i="1"/>
  <c r="E144" i="1"/>
  <c r="G101" i="1"/>
  <c r="G94" i="1"/>
  <c r="H104" i="1"/>
  <c r="H24" i="1"/>
  <c r="H134" i="1"/>
  <c r="D64" i="1"/>
  <c r="H91" i="1"/>
  <c r="H93" i="1"/>
  <c r="H103" i="1"/>
  <c r="F91" i="1"/>
  <c r="I146" i="1"/>
  <c r="H73" i="1"/>
  <c r="F88" i="1"/>
  <c r="F127" i="1"/>
  <c r="G108" i="1"/>
  <c r="H145" i="1"/>
  <c r="F115" i="1"/>
  <c r="G124" i="1"/>
  <c r="I76" i="1"/>
  <c r="D31" i="1"/>
  <c r="I35" i="1"/>
  <c r="F76" i="1"/>
  <c r="D29" i="1"/>
  <c r="H88" i="1"/>
  <c r="F26" i="1"/>
  <c r="G90" i="1"/>
  <c r="H34" i="1"/>
  <c r="I147" i="1"/>
  <c r="G76" i="1"/>
  <c r="D80" i="1"/>
  <c r="G30" i="1"/>
  <c r="I105" i="1"/>
  <c r="I30" i="1"/>
  <c r="G115" i="1"/>
  <c r="G63" i="1"/>
  <c r="I134" i="1"/>
  <c r="G71" i="1"/>
  <c r="E86" i="1"/>
  <c r="E33" i="1"/>
  <c r="F145" i="1"/>
  <c r="D95" i="1"/>
  <c r="F126" i="1"/>
  <c r="H124" i="1"/>
  <c r="G62" i="1"/>
  <c r="F123" i="1"/>
  <c r="E29" i="1"/>
  <c r="D123" i="1"/>
  <c r="I71" i="1"/>
  <c r="D93" i="1"/>
  <c r="I74" i="1"/>
  <c r="I108" i="1"/>
  <c r="G134" i="1"/>
  <c r="H135" i="1"/>
  <c r="D35" i="1"/>
  <c r="D73" i="1"/>
  <c r="F124" i="1"/>
  <c r="H33" i="1"/>
  <c r="F75" i="1"/>
  <c r="G86" i="1"/>
  <c r="H90" i="1"/>
  <c r="F118" i="1"/>
  <c r="H26" i="1"/>
  <c r="D102" i="1"/>
  <c r="G95" i="1"/>
  <c r="H102" i="1"/>
  <c r="H30" i="1"/>
  <c r="H74" i="1"/>
  <c r="H114" i="1"/>
  <c r="I79" i="1"/>
  <c r="G50" i="1"/>
  <c r="H52" i="1"/>
  <c r="H25" i="1"/>
  <c r="E35" i="1"/>
  <c r="E73" i="1"/>
  <c r="D51" i="1"/>
  <c r="G78" i="1"/>
  <c r="G65" i="1"/>
  <c r="I138" i="1"/>
  <c r="F24" i="1"/>
  <c r="I72" i="1"/>
  <c r="G34" i="1"/>
  <c r="E34" i="1"/>
  <c r="G80" i="1"/>
  <c r="G89" i="1"/>
  <c r="D87" i="1"/>
  <c r="E87" i="1"/>
  <c r="F87" i="1"/>
  <c r="H31" i="1"/>
  <c r="H133" i="1"/>
  <c r="D79" i="1"/>
  <c r="I65" i="1"/>
  <c r="H138" i="1"/>
  <c r="G109" i="1"/>
  <c r="F73" i="1"/>
  <c r="I51" i="1"/>
  <c r="I88" i="1"/>
  <c r="F27" i="1"/>
  <c r="G132" i="1"/>
  <c r="G147" i="1"/>
  <c r="I73" i="1"/>
  <c r="G145" i="1"/>
  <c r="G87" i="1"/>
  <c r="H144" i="1"/>
  <c r="G123" i="1"/>
  <c r="I115" i="1"/>
  <c r="G133" i="1"/>
  <c r="G75" i="1"/>
  <c r="H118" i="1"/>
  <c r="H127" i="1"/>
  <c r="H29" i="1"/>
  <c r="I117" i="1"/>
  <c r="G51" i="1"/>
  <c r="D71" i="1"/>
  <c r="H109" i="1"/>
  <c r="I95" i="1"/>
  <c r="G52" i="1"/>
  <c r="H105" i="1"/>
  <c r="G91" i="1"/>
  <c r="E108" i="1"/>
  <c r="D27" i="1"/>
  <c r="E78" i="1"/>
  <c r="F72" i="1"/>
  <c r="D52" i="1"/>
  <c r="F28" i="1"/>
  <c r="G126" i="1"/>
  <c r="E107" i="1"/>
  <c r="F146" i="1"/>
  <c r="H94" i="1"/>
  <c r="D107" i="1"/>
  <c r="F132" i="1"/>
  <c r="D86" i="1"/>
  <c r="I24" i="1"/>
  <c r="F89" i="1"/>
  <c r="G139" i="1"/>
  <c r="H117" i="1"/>
  <c r="E91" i="1"/>
  <c r="G26" i="1"/>
  <c r="I118" i="1"/>
  <c r="G105" i="1"/>
  <c r="G33" i="1"/>
  <c r="E123" i="1"/>
  <c r="I104" i="1"/>
  <c r="F114" i="1"/>
  <c r="I144" i="1"/>
  <c r="G118" i="1"/>
  <c r="E65" i="1"/>
  <c r="I127" i="1"/>
  <c r="H123" i="1"/>
  <c r="E26" i="1"/>
  <c r="E102" i="1"/>
  <c r="F147" i="1"/>
  <c r="H64" i="1"/>
  <c r="H78" i="1"/>
  <c r="E50" i="1"/>
  <c r="I109" i="1"/>
  <c r="E62" i="1"/>
  <c r="H115" i="1"/>
  <c r="G64" i="1"/>
  <c r="I31" i="1"/>
  <c r="E101" i="1"/>
  <c r="I124" i="1"/>
  <c r="F104" i="1"/>
  <c r="G93" i="1"/>
  <c r="G104" i="1"/>
  <c r="G29" i="1"/>
  <c r="H76" i="1"/>
  <c r="E145" i="1"/>
  <c r="G28" i="1"/>
  <c r="F71" i="1"/>
  <c r="I94" i="1"/>
  <c r="G127" i="1"/>
  <c r="F133" i="1"/>
  <c r="H50" i="1"/>
  <c r="D65" i="1"/>
  <c r="G70" i="1" l="1"/>
  <c r="G12" i="1" s="1"/>
  <c r="H15" i="1"/>
  <c r="I57" i="1"/>
  <c r="I11" i="1" s="1"/>
  <c r="D57" i="1"/>
  <c r="D11" i="1" s="1"/>
  <c r="F40" i="1"/>
  <c r="F10" i="1" s="1"/>
  <c r="I18" i="1"/>
  <c r="I15" i="1"/>
  <c r="F15" i="1"/>
  <c r="H40" i="1"/>
  <c r="H10" i="1" s="1"/>
  <c r="G16" i="1"/>
  <c r="E23" i="1"/>
  <c r="E9" i="1" s="1"/>
  <c r="E16" i="1"/>
  <c r="H18" i="1"/>
  <c r="G15" i="1"/>
  <c r="G100" i="1"/>
  <c r="G14" i="1" s="1"/>
  <c r="I100" i="1"/>
  <c r="I14" i="1" s="1"/>
  <c r="F100" i="1"/>
  <c r="F14" i="1" s="1"/>
  <c r="H16" i="1"/>
  <c r="F23" i="1"/>
  <c r="F9" i="1" s="1"/>
  <c r="G85" i="1"/>
  <c r="G13" i="1" s="1"/>
  <c r="G17" i="1"/>
  <c r="E85" i="1"/>
  <c r="E13" i="1" s="1"/>
  <c r="D23" i="1"/>
  <c r="D9" i="1" s="1"/>
  <c r="I85" i="1"/>
  <c r="I13" i="1" s="1"/>
  <c r="F70" i="1"/>
  <c r="F12" i="1" s="1"/>
  <c r="H70" i="1"/>
  <c r="H12" i="1" s="1"/>
  <c r="F57" i="1"/>
  <c r="F11" i="1" s="1"/>
  <c r="G23" i="1"/>
  <c r="G9" i="1" s="1"/>
  <c r="I23" i="1"/>
  <c r="I9" i="1" s="1"/>
  <c r="E40" i="1"/>
  <c r="E10" i="1" s="1"/>
  <c r="D100" i="1"/>
  <c r="D14" i="1" s="1"/>
  <c r="E70" i="1"/>
  <c r="E12" i="1" s="1"/>
  <c r="D85" i="1"/>
  <c r="D13" i="1" s="1"/>
  <c r="H85" i="1"/>
  <c r="H13" i="1" s="1"/>
  <c r="F17" i="1"/>
  <c r="E18" i="1"/>
  <c r="H17" i="1"/>
  <c r="I40" i="1"/>
  <c r="I10" i="1" s="1"/>
  <c r="H100" i="1"/>
  <c r="H14" i="1" s="1"/>
  <c r="D15" i="1"/>
  <c r="F85" i="1"/>
  <c r="F13" i="1" s="1"/>
  <c r="I17" i="1"/>
  <c r="D70" i="1"/>
  <c r="D12" i="1" s="1"/>
  <c r="I70" i="1"/>
  <c r="I12" i="1" s="1"/>
  <c r="D40" i="1"/>
  <c r="D10" i="1" s="1"/>
  <c r="E100" i="1"/>
  <c r="E14" i="1" s="1"/>
  <c r="D16" i="1"/>
  <c r="G40" i="1"/>
  <c r="G10" i="1" s="1"/>
  <c r="H57" i="1"/>
  <c r="H11" i="1" s="1"/>
  <c r="F18" i="1"/>
  <c r="F16" i="1"/>
  <c r="G18" i="1"/>
  <c r="I16" i="1"/>
  <c r="H23" i="1"/>
  <c r="H9" i="1" s="1"/>
  <c r="E57" i="1"/>
  <c r="E11" i="1" s="1"/>
  <c r="E15" i="1"/>
  <c r="G57" i="1"/>
  <c r="G11" i="1" s="1"/>
  <c r="H8" i="1" l="1"/>
  <c r="I8" i="1"/>
  <c r="G8" i="1"/>
  <c r="D8" i="1"/>
  <c r="F8" i="1"/>
  <c r="E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Дмитрий Титаренко</author>
  </authors>
  <commentList>
    <comment ref="I6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The data is calculated monthly that is made on the last working day of the month.</t>
        </r>
      </text>
    </comment>
    <comment ref="I21" authorId="0" shapeId="0" xr:uid="{40C434E0-1717-41A2-ACB7-6079B9FF2A02}">
      <text>
        <r>
          <rPr>
            <b/>
            <sz val="9"/>
            <color indexed="81"/>
            <rFont val="Tahoma"/>
            <family val="2"/>
            <charset val="204"/>
          </rPr>
          <t>The data is calculated monthly that is made on the last working day of the month.</t>
        </r>
      </text>
    </comment>
    <comment ref="I38" authorId="0" shapeId="0" xr:uid="{6FB08452-9605-4655-9724-24F6F08B1FDD}">
      <text>
        <r>
          <rPr>
            <b/>
            <sz val="9"/>
            <color indexed="81"/>
            <rFont val="Tahoma"/>
            <family val="2"/>
            <charset val="204"/>
          </rPr>
          <t>The data is calculated monthly that is made on the last working day of the month.</t>
        </r>
      </text>
    </comment>
    <comment ref="I55" authorId="0" shapeId="0" xr:uid="{31FB1B34-C2FF-453A-BF27-F55A8ACCC7CF}">
      <text>
        <r>
          <rPr>
            <b/>
            <sz val="9"/>
            <color indexed="81"/>
            <rFont val="Tahoma"/>
            <family val="2"/>
            <charset val="204"/>
          </rPr>
          <t>The data is calculated monthly that is made on the last working day of the month.</t>
        </r>
      </text>
    </comment>
    <comment ref="I68" authorId="0" shapeId="0" xr:uid="{8D34C20F-5930-4585-A6EF-5A6214792AD8}">
      <text>
        <r>
          <rPr>
            <b/>
            <sz val="9"/>
            <color indexed="81"/>
            <rFont val="Tahoma"/>
            <family val="2"/>
            <charset val="204"/>
          </rPr>
          <t>The data is calculated monthly that is made on the last working day of the month.</t>
        </r>
      </text>
    </comment>
    <comment ref="I83" authorId="0" shapeId="0" xr:uid="{92BDE3B1-1BD7-4555-9F26-9FEFBA023B7C}">
      <text>
        <r>
          <rPr>
            <b/>
            <sz val="9"/>
            <color indexed="81"/>
            <rFont val="Tahoma"/>
            <family val="2"/>
            <charset val="204"/>
          </rPr>
          <t>The data is calculated monthly that is made on the last working day of the month.</t>
        </r>
      </text>
    </comment>
    <comment ref="I98" authorId="0" shapeId="0" xr:uid="{E1149118-1F14-4871-AEF0-9CF8519DC1E7}">
      <text>
        <r>
          <rPr>
            <b/>
            <sz val="9"/>
            <color indexed="81"/>
            <rFont val="Tahoma"/>
            <family val="2"/>
            <charset val="204"/>
          </rPr>
          <t>The data is calculated monthly that is made on the last working day of the month.</t>
        </r>
      </text>
    </comment>
    <comment ref="I112" authorId="0" shapeId="0" xr:uid="{B5F933B1-2395-402B-A569-83918E5A32F4}">
      <text>
        <r>
          <rPr>
            <b/>
            <sz val="9"/>
            <color indexed="81"/>
            <rFont val="Tahoma"/>
            <family val="2"/>
            <charset val="204"/>
          </rPr>
          <t>The data is calculated monthly that is made on the last working day of the month.</t>
        </r>
      </text>
    </comment>
    <comment ref="I121" authorId="0" shapeId="0" xr:uid="{D2F28627-7ED9-43F5-BDA6-E219AEC406DE}">
      <text>
        <r>
          <rPr>
            <b/>
            <sz val="9"/>
            <color indexed="81"/>
            <rFont val="Tahoma"/>
            <family val="2"/>
            <charset val="204"/>
          </rPr>
          <t>The data is calculated monthly that is made on the last working day of the month.</t>
        </r>
      </text>
    </comment>
    <comment ref="I130" authorId="0" shapeId="0" xr:uid="{13AB92F4-A77B-40C6-ABCD-04EA4BB8B746}">
      <text>
        <r>
          <rPr>
            <b/>
            <sz val="9"/>
            <color indexed="81"/>
            <rFont val="Tahoma"/>
            <family val="2"/>
            <charset val="204"/>
          </rPr>
          <t>The data is calculated monthly that is made on the last working day of the month.</t>
        </r>
      </text>
    </comment>
    <comment ref="I142" authorId="0" shapeId="0" xr:uid="{8CA365CB-C510-47D1-B4DF-E0AA1EA8FE34}">
      <text>
        <r>
          <rPr>
            <b/>
            <sz val="9"/>
            <color indexed="81"/>
            <rFont val="Tahoma"/>
            <family val="2"/>
            <charset val="204"/>
          </rPr>
          <t>The data is calculated monthly that is made on the last working day of the month.</t>
        </r>
      </text>
    </comment>
  </commentList>
</comments>
</file>

<file path=xl/sharedStrings.xml><?xml version="1.0" encoding="utf-8"?>
<sst xmlns="http://schemas.openxmlformats.org/spreadsheetml/2006/main" count="250" uniqueCount="45">
  <si>
    <t>ID</t>
  </si>
  <si>
    <t>pro@cbonds.info</t>
  </si>
  <si>
    <t>support:</t>
  </si>
  <si>
    <t>Government bonds</t>
  </si>
  <si>
    <t>Municipal bonds</t>
  </si>
  <si>
    <t>Corporate bonds</t>
  </si>
  <si>
    <t>Financial sector</t>
  </si>
  <si>
    <t>USD billion</t>
  </si>
  <si>
    <t>New issues of government bonds</t>
  </si>
  <si>
    <t>New issues of corporate bonds</t>
  </si>
  <si>
    <t>New issues of municipal bonds</t>
  </si>
  <si>
    <t>Total external debt</t>
  </si>
  <si>
    <t>Domestic bond market volume</t>
  </si>
  <si>
    <t>Non-financial sector</t>
  </si>
  <si>
    <t>International bond market volume</t>
  </si>
  <si>
    <t>Sovereign international bonds</t>
  </si>
  <si>
    <t>Corporate international bonds</t>
  </si>
  <si>
    <t>Bond market statistics of Kazakhstan</t>
  </si>
  <si>
    <t>Bond market statistics of Belarus</t>
  </si>
  <si>
    <t>Bond market statistics of Azerbaijan</t>
  </si>
  <si>
    <t>Bond market statistics of Armenia</t>
  </si>
  <si>
    <t>Bond market statistics of Georgia</t>
  </si>
  <si>
    <t>Bond market statistics of Moldova</t>
  </si>
  <si>
    <t>Bond market statistics of Kyrgyz Republic</t>
  </si>
  <si>
    <t>Bond market statistics of Tajikistan</t>
  </si>
  <si>
    <t>Bond market statistics of Uzbekistan</t>
  </si>
  <si>
    <t>Bond market statistics of Ukraine</t>
  </si>
  <si>
    <t>Municipal international bonds</t>
  </si>
  <si>
    <t>Summary table</t>
  </si>
  <si>
    <t>CIS bond market volume</t>
  </si>
  <si>
    <t>CIS bonds</t>
  </si>
  <si>
    <t>Kazakhstan</t>
  </si>
  <si>
    <t>Belarus</t>
  </si>
  <si>
    <t>Ukraine</t>
  </si>
  <si>
    <t>Azerbaijan</t>
  </si>
  <si>
    <t>Armenia</t>
  </si>
  <si>
    <t>Georgia</t>
  </si>
  <si>
    <t>Moldova</t>
  </si>
  <si>
    <t>Kyrgyz Republic</t>
  </si>
  <si>
    <t>Tajikistan</t>
  </si>
  <si>
    <t>Uzbekistan</t>
  </si>
  <si>
    <t>Total internal debt</t>
  </si>
  <si>
    <t>CIS bond market (excl. Russia): indices and statistics</t>
  </si>
  <si>
    <t>Units</t>
  </si>
  <si>
    <t>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</si>
</sst>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###\ ###\ ###\ ##0.00####"/>
    <numFmt numFmtId="166" formatCode="dd\/mm\/yyyy"/>
  </numFmts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8"/>
      <color theme="10"/>
      <name val="Tahoma"/>
      <family val="2"/>
      <charset val="204"/>
    </font>
    <font>
      <b/>
      <sz val="11"/>
      <color theme="1"/>
      <name val="Arial"/>
      <family val="2"/>
      <charset val="204"/>
    </font>
    <font>
      <sz val="10"/>
      <color rgb="FFFFFFFF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b/>
      <sz val="9"/>
      <color indexed="8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1F4E7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rgb="FFBFBFBF"/>
      </top>
      <bottom style="medium">
        <color rgb="FFBFBFBF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rgb="FFBFBFBF"/>
      </bottom>
      <diagonal/>
    </border>
    <border>
      <left/>
      <right/>
      <top style="thin">
        <color theme="0" tint="-0.34998626667073579"/>
      </top>
      <bottom style="medium">
        <color rgb="FFBFBFBF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 style="medium">
        <color rgb="FFBFBFBF"/>
      </top>
      <bottom style="medium">
        <color rgb="FFBFBFBF"/>
      </bottom>
      <diagonal/>
    </border>
  </borders>
  <cellStyleXfs count="7">
    <xf numFmtId="0" fontId="0" fillId="0" borderId="0"/>
    <xf numFmtId="0" fontId="1" fillId="0" borderId="0">
      <alignment horizontal="left" vertical="center"/>
    </xf>
    <xf numFmtId="0" fontId="2" fillId="0" borderId="0" applyNumberFormat="0" applyFill="0" applyBorder="0" applyAlignment="0" applyProtection="0"/>
    <xf numFmtId="0" fontId="4" fillId="0" borderId="0">
      <alignment horizontal="left" vertical="center"/>
    </xf>
    <xf numFmtId="0" fontId="5" fillId="2" borderId="0">
      <alignment horizontal="center" vertical="center"/>
    </xf>
    <xf numFmtId="0" fontId="6" fillId="0" borderId="0">
      <alignment horizontal="left" vertical="center"/>
    </xf>
    <xf numFmtId="0" fontId="1" fillId="3" borderId="0">
      <alignment horizontal="left" vertical="center"/>
    </xf>
  </cellStyleXfs>
  <cellXfs count="74">
    <xf numFmtId="0" fontId="0" fillId="0" borderId="0" xfId="0"/>
    <xf numFmtId="0" fontId="3" fillId="0" borderId="0" xfId="2" applyFont="1" applyAlignment="1">
      <alignment horizontal="left" vertical="center"/>
    </xf>
    <xf numFmtId="0" fontId="4" fillId="0" borderId="0" xfId="3">
      <alignment horizontal="left" vertical="center"/>
    </xf>
    <xf numFmtId="0" fontId="5" fillId="2" borderId="0" xfId="4" applyAlignment="1">
      <alignment horizontal="left" vertical="center"/>
    </xf>
    <xf numFmtId="0" fontId="6" fillId="0" borderId="1" xfId="5" applyBorder="1">
      <alignment horizontal="left" vertical="center"/>
    </xf>
    <xf numFmtId="0" fontId="5" fillId="2" borderId="0" xfId="4" applyAlignment="1">
      <alignment horizontal="center" vertical="center"/>
    </xf>
    <xf numFmtId="0" fontId="5" fillId="2" borderId="0" xfId="4" applyAlignment="1">
      <alignment horizontal="center" vertical="center" wrapText="1"/>
    </xf>
    <xf numFmtId="0" fontId="7" fillId="0" borderId="0" xfId="0" applyFont="1"/>
    <xf numFmtId="0" fontId="8" fillId="0" borderId="0" xfId="3" applyFont="1">
      <alignment horizontal="left" vertical="center"/>
    </xf>
    <xf numFmtId="0" fontId="6" fillId="0" borderId="2" xfId="5" applyBorder="1">
      <alignment horizontal="left" vertical="center"/>
    </xf>
    <xf numFmtId="0" fontId="6" fillId="0" borderId="3" xfId="5" applyBorder="1">
      <alignment horizontal="left" vertical="center"/>
    </xf>
    <xf numFmtId="0" fontId="1" fillId="3" borderId="4" xfId="6" applyBorder="1">
      <alignment horizontal="left" vertical="center"/>
    </xf>
    <xf numFmtId="0" fontId="1" fillId="3" borderId="0" xfId="6" applyBorder="1" applyAlignment="1">
      <alignment horizontal="right" vertical="center"/>
    </xf>
    <xf numFmtId="0" fontId="1" fillId="3" borderId="0" xfId="6" applyBorder="1" applyAlignment="1">
      <alignment horizontal="center" vertical="center"/>
    </xf>
    <xf numFmtId="0" fontId="1" fillId="0" borderId="4" xfId="1" applyBorder="1" applyAlignment="1">
      <alignment horizontal="left" vertical="center" indent="2"/>
    </xf>
    <xf numFmtId="0" fontId="1" fillId="0" borderId="0" xfId="1" applyBorder="1" applyAlignment="1">
      <alignment horizontal="right" vertical="center"/>
    </xf>
    <xf numFmtId="0" fontId="1" fillId="0" borderId="0" xfId="1" applyBorder="1" applyAlignment="1">
      <alignment horizontal="center" vertical="center"/>
    </xf>
    <xf numFmtId="0" fontId="1" fillId="3" borderId="4" xfId="6" applyBorder="1" applyAlignment="1">
      <alignment horizontal="left" vertical="center" indent="2"/>
    </xf>
    <xf numFmtId="0" fontId="6" fillId="0" borderId="5" xfId="5" applyBorder="1">
      <alignment horizontal="left" vertical="center"/>
    </xf>
    <xf numFmtId="0" fontId="1" fillId="0" borderId="4" xfId="1" applyBorder="1">
      <alignment horizontal="left" vertical="center"/>
    </xf>
    <xf numFmtId="0" fontId="0" fillId="0" borderId="0" xfId="0" applyBorder="1"/>
    <xf numFmtId="0" fontId="6" fillId="0" borderId="3" xfId="5" applyFont="1" applyBorder="1">
      <alignment horizontal="left" vertical="center"/>
    </xf>
    <xf numFmtId="0" fontId="7" fillId="0" borderId="0" xfId="0" applyFont="1" applyBorder="1"/>
    <xf numFmtId="0" fontId="1" fillId="0" borderId="4" xfId="1" applyBorder="1" applyAlignment="1">
      <alignment horizontal="left" vertical="center"/>
    </xf>
    <xf numFmtId="0" fontId="1" fillId="3" borderId="4" xfId="6" applyBorder="1" applyAlignment="1">
      <alignment horizontal="left" vertical="center"/>
    </xf>
    <xf numFmtId="4" fontId="1" fillId="3" borderId="0" xfId="6" applyNumberFormat="1" applyBorder="1" applyAlignment="1">
      <alignment horizontal="right" vertical="center"/>
    </xf>
    <xf numFmtId="4" fontId="6" fillId="3" borderId="0" xfId="6" applyNumberFormat="1" applyFont="1" applyBorder="1" applyAlignment="1">
      <alignment horizontal="right" vertical="center"/>
    </xf>
    <xf numFmtId="4" fontId="1" fillId="0" borderId="0" xfId="1" applyNumberFormat="1" applyBorder="1" applyAlignment="1">
      <alignment horizontal="right" vertical="center"/>
    </xf>
    <xf numFmtId="4" fontId="6" fillId="0" borderId="0" xfId="1" applyNumberFormat="1" applyFont="1" applyBorder="1" applyAlignment="1">
      <alignment horizontal="right" vertical="center"/>
    </xf>
    <xf numFmtId="4" fontId="6" fillId="0" borderId="1" xfId="5" applyNumberFormat="1" applyBorder="1">
      <alignment horizontal="left" vertical="center"/>
    </xf>
    <xf numFmtId="4" fontId="6" fillId="0" borderId="1" xfId="5" applyNumberFormat="1" applyFont="1" applyBorder="1">
      <alignment horizontal="left" vertical="center"/>
    </xf>
    <xf numFmtId="0" fontId="1" fillId="0" borderId="4" xfId="1" applyBorder="1" applyAlignment="1">
      <alignment horizontal="left" vertical="center" indent="1"/>
    </xf>
    <xf numFmtId="0" fontId="1" fillId="3" borderId="4" xfId="6" applyBorder="1" applyAlignment="1">
      <alignment horizontal="left" vertical="center" indent="1"/>
    </xf>
    <xf numFmtId="0" fontId="1" fillId="3" borderId="4" xfId="6" applyBorder="1" applyAlignment="1">
      <alignment horizontal="left" vertical="center" indent="3"/>
    </xf>
    <xf numFmtId="0" fontId="1" fillId="0" borderId="4" xfId="1" applyBorder="1" applyAlignment="1">
      <alignment horizontal="left" vertical="center" indent="3"/>
    </xf>
    <xf numFmtId="0" fontId="1" fillId="4" borderId="0" xfId="6" applyFill="1" applyBorder="1" applyAlignment="1">
      <alignment horizontal="right" vertical="center"/>
    </xf>
    <xf numFmtId="0" fontId="1" fillId="4" borderId="0" xfId="6" applyFill="1" applyBorder="1" applyAlignment="1">
      <alignment horizontal="center" vertical="center"/>
    </xf>
    <xf numFmtId="0" fontId="1" fillId="5" borderId="0" xfId="1" applyFill="1" applyBorder="1" applyAlignment="1">
      <alignment horizontal="right" vertical="center"/>
    </xf>
    <xf numFmtId="0" fontId="1" fillId="5" borderId="0" xfId="1" applyFill="1" applyBorder="1" applyAlignment="1">
      <alignment horizontal="center" vertical="center"/>
    </xf>
    <xf numFmtId="0" fontId="1" fillId="4" borderId="4" xfId="6" applyFill="1" applyBorder="1" applyAlignment="1">
      <alignment horizontal="left" vertical="center" indent="2"/>
    </xf>
    <xf numFmtId="0" fontId="1" fillId="5" borderId="4" xfId="1" applyFill="1" applyBorder="1" applyAlignment="1">
      <alignment horizontal="left" vertical="center" indent="2"/>
    </xf>
    <xf numFmtId="165" fontId="1" fillId="3" borderId="0" xfId="6" applyNumberFormat="1" applyBorder="1" applyAlignment="1">
      <alignment horizontal="right" vertical="center"/>
    </xf>
    <xf numFmtId="165" fontId="6" fillId="3" borderId="0" xfId="6" applyNumberFormat="1" applyFont="1" applyBorder="1" applyAlignment="1">
      <alignment horizontal="right" vertical="center"/>
    </xf>
    <xf numFmtId="165" fontId="1" fillId="0" borderId="0" xfId="1" applyNumberFormat="1" applyBorder="1" applyAlignment="1">
      <alignment horizontal="right" vertical="center"/>
    </xf>
    <xf numFmtId="165" fontId="6" fillId="0" borderId="0" xfId="1" applyNumberFormat="1" applyFont="1" applyBorder="1" applyAlignment="1">
      <alignment horizontal="right" vertical="center"/>
    </xf>
    <xf numFmtId="2" fontId="1" fillId="3" borderId="0" xfId="6" applyNumberFormat="1" applyBorder="1" applyAlignment="1">
      <alignment horizontal="right" vertical="center"/>
    </xf>
    <xf numFmtId="2" fontId="6" fillId="3" borderId="0" xfId="6" applyNumberFormat="1" applyFont="1" applyBorder="1" applyAlignment="1">
      <alignment horizontal="right" vertical="center"/>
    </xf>
    <xf numFmtId="2" fontId="1" fillId="0" borderId="0" xfId="1" applyNumberFormat="1" applyBorder="1" applyAlignment="1">
      <alignment horizontal="right" vertical="center"/>
    </xf>
    <xf numFmtId="2" fontId="6" fillId="0" borderId="0" xfId="1" applyNumberFormat="1" applyFont="1" applyBorder="1" applyAlignment="1">
      <alignment horizontal="right" vertical="center"/>
    </xf>
    <xf numFmtId="2" fontId="6" fillId="0" borderId="1" xfId="5" applyNumberFormat="1" applyBorder="1">
      <alignment horizontal="left" vertical="center"/>
    </xf>
    <xf numFmtId="2" fontId="6" fillId="0" borderId="1" xfId="5" applyNumberFormat="1" applyFont="1" applyBorder="1">
      <alignment horizontal="left" vertical="center"/>
    </xf>
    <xf numFmtId="2" fontId="1" fillId="4" borderId="0" xfId="6" applyNumberFormat="1" applyFill="1" applyBorder="1" applyAlignment="1">
      <alignment horizontal="right" vertical="center"/>
    </xf>
    <xf numFmtId="2" fontId="1" fillId="5" borderId="0" xfId="1" applyNumberFormat="1" applyFill="1" applyBorder="1" applyAlignment="1">
      <alignment horizontal="right" vertical="center"/>
    </xf>
    <xf numFmtId="2" fontId="1" fillId="4" borderId="0" xfId="6" applyNumberFormat="1" applyFill="1" applyBorder="1" applyAlignment="1">
      <alignment horizontal="right" vertical="center" indent="1"/>
    </xf>
    <xf numFmtId="0" fontId="1" fillId="4" borderId="4" xfId="6" applyFill="1" applyBorder="1" applyAlignment="1">
      <alignment horizontal="left" vertical="center" indent="3"/>
    </xf>
    <xf numFmtId="0" fontId="0" fillId="4" borderId="0" xfId="0" applyFill="1" applyBorder="1"/>
    <xf numFmtId="0" fontId="1" fillId="5" borderId="4" xfId="1" applyFill="1" applyBorder="1" applyAlignment="1">
      <alignment horizontal="left" vertical="center" indent="3"/>
    </xf>
    <xf numFmtId="0" fontId="0" fillId="5" borderId="0" xfId="0" applyFill="1"/>
    <xf numFmtId="2" fontId="1" fillId="5" borderId="0" xfId="6" applyNumberFormat="1" applyFill="1" applyBorder="1" applyAlignment="1">
      <alignment horizontal="right" vertical="center"/>
    </xf>
    <xf numFmtId="0" fontId="1" fillId="5" borderId="4" xfId="6" applyFill="1" applyBorder="1" applyAlignment="1">
      <alignment horizontal="left" vertical="center" indent="3"/>
    </xf>
    <xf numFmtId="0" fontId="1" fillId="5" borderId="0" xfId="6" applyFill="1" applyBorder="1" applyAlignment="1">
      <alignment horizontal="right" vertical="center"/>
    </xf>
    <xf numFmtId="0" fontId="1" fillId="5" borderId="0" xfId="6" applyFill="1" applyBorder="1" applyAlignment="1">
      <alignment horizontal="center" vertical="center"/>
    </xf>
    <xf numFmtId="2" fontId="6" fillId="5" borderId="0" xfId="6" applyNumberFormat="1" applyFont="1" applyFill="1" applyBorder="1" applyAlignment="1">
      <alignment horizontal="right" vertical="center"/>
    </xf>
    <xf numFmtId="0" fontId="1" fillId="4" borderId="0" xfId="1" applyFill="1" applyBorder="1" applyAlignment="1">
      <alignment horizontal="center" vertical="center"/>
    </xf>
    <xf numFmtId="2" fontId="1" fillId="4" borderId="0" xfId="1" applyNumberFormat="1" applyFill="1" applyBorder="1" applyAlignment="1">
      <alignment horizontal="right" vertical="center"/>
    </xf>
    <xf numFmtId="2" fontId="6" fillId="4" borderId="0" xfId="6" applyNumberFormat="1" applyFont="1" applyFill="1" applyBorder="1" applyAlignment="1">
      <alignment horizontal="right" vertical="center"/>
    </xf>
    <xf numFmtId="0" fontId="1" fillId="4" borderId="4" xfId="6" applyFill="1" applyBorder="1" applyAlignment="1">
      <alignment horizontal="left" vertical="center" indent="1"/>
    </xf>
    <xf numFmtId="0" fontId="1" fillId="4" borderId="4" xfId="1" applyFill="1" applyBorder="1" applyAlignment="1">
      <alignment horizontal="left" vertical="center" indent="3"/>
    </xf>
    <xf numFmtId="0" fontId="1" fillId="4" borderId="0" xfId="1" applyFill="1" applyBorder="1" applyAlignment="1">
      <alignment horizontal="left" vertical="center" indent="3"/>
    </xf>
    <xf numFmtId="4" fontId="1" fillId="4" borderId="0" xfId="6" applyNumberFormat="1" applyFill="1" applyBorder="1" applyAlignment="1">
      <alignment horizontal="right" vertical="center"/>
    </xf>
    <xf numFmtId="4" fontId="1" fillId="5" borderId="0" xfId="6" applyNumberFormat="1" applyFill="1" applyBorder="1" applyAlignment="1">
      <alignment horizontal="right" vertical="center"/>
    </xf>
    <xf numFmtId="0" fontId="1" fillId="0" borderId="0" xfId="1" applyAlignment="1">
      <alignment horizontal="right" vertical="center" wrapText="1"/>
    </xf>
    <xf numFmtId="166" fontId="5" fillId="2" borderId="0" xfId="4" applyNumberFormat="1" applyAlignment="1">
      <alignment horizontal="center" vertical="center" wrapText="1"/>
    </xf>
    <xf numFmtId="166" fontId="5" fillId="2" borderId="0" xfId="4" applyNumberFormat="1" applyFont="1" applyAlignment="1">
      <alignment horizontal="center" vertical="center" wrapText="1"/>
    </xf>
  </cellXfs>
  <cellStyles count="7">
    <cellStyle name="CbondsStyleFour" xfId="5" xr:uid="{00000000-0005-0000-0000-000000000000}"/>
    <cellStyle name="CbondsStyleHeader" xfId="3" xr:uid="{00000000-0005-0000-0000-000001000000}"/>
    <cellStyle name="CbondsStyleOne" xfId="1" xr:uid="{00000000-0005-0000-0000-000002000000}"/>
    <cellStyle name="CbondsStyleThree" xfId="4" xr:uid="{00000000-0005-0000-0000-000003000000}"/>
    <cellStyle name="CbondsStyleTwo" xfId="6" xr:uid="{00000000-0005-0000-0000-000004000000}"/>
    <cellStyle name="Гиперссылка" xfId="2" builtinId="8"/>
    <cellStyle name="Обычный" xfId="0" builtinId="0"/>
  </cellStyles>
  <dxfs count="0"/>
  <tableStyles count="0" defaultTableStyle="TableStyleMedium2" defaultPivotStyle="PivotStyleLight16"/>
  <colors>
    <mruColors>
      <color rgb="FF2A547E"/>
      <color rgb="FFFEE216"/>
      <color rgb="FF00CCFF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CIS bond market volume, USD</a:t>
            </a:r>
            <a:r>
              <a:rPr lang="en-US" b="1" baseline="0"/>
              <a:t> billion</a:t>
            </a:r>
            <a:endParaRPr lang="ru-RU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2A547E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'CIS statistics'!$A$9:$A$18</c:f>
              <c:strCache>
                <c:ptCount val="10"/>
                <c:pt idx="0">
                  <c:v>Kazakhstan</c:v>
                </c:pt>
                <c:pt idx="1">
                  <c:v>Belarus</c:v>
                </c:pt>
                <c:pt idx="2">
                  <c:v>Ukraine</c:v>
                </c:pt>
                <c:pt idx="3">
                  <c:v>Azerbaijan</c:v>
                </c:pt>
                <c:pt idx="4">
                  <c:v>Armenia</c:v>
                </c:pt>
                <c:pt idx="5">
                  <c:v>Georgia</c:v>
                </c:pt>
                <c:pt idx="6">
                  <c:v>Moldova</c:v>
                </c:pt>
                <c:pt idx="7">
                  <c:v>Kyrgyz Republic</c:v>
                </c:pt>
                <c:pt idx="8">
                  <c:v>Tajikistan</c:v>
                </c:pt>
                <c:pt idx="9">
                  <c:v>Uzbekistan</c:v>
                </c:pt>
              </c:strCache>
            </c:strRef>
          </c:cat>
          <c:val>
            <c:numRef>
              <c:f>'CIS statistics'!$I$9:$I$18</c:f>
              <c:numCache>
                <c:formatCode>#,##0.00</c:formatCode>
                <c:ptCount val="10"/>
                <c:pt idx="0">
                  <c:v>122.08541</c:v>
                </c:pt>
                <c:pt idx="1">
                  <c:v>24.375230000000002</c:v>
                </c:pt>
                <c:pt idx="2">
                  <c:v>34.499377680000002</c:v>
                </c:pt>
                <c:pt idx="3">
                  <c:v>14.613959999999999</c:v>
                </c:pt>
                <c:pt idx="4">
                  <c:v>5.7496500000000008</c:v>
                </c:pt>
                <c:pt idx="5">
                  <c:v>4.9107099999999999</c:v>
                </c:pt>
                <c:pt idx="6">
                  <c:v>1.47255</c:v>
                </c:pt>
                <c:pt idx="7">
                  <c:v>0.77647189999999999</c:v>
                </c:pt>
                <c:pt idx="8">
                  <c:v>0.5</c:v>
                </c:pt>
                <c:pt idx="9">
                  <c:v>0.51068000000000002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1C-4602-9427-37C25D4E4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4"/>
        <c:axId val="200864048"/>
        <c:axId val="200589408"/>
      </c:barChart>
      <c:catAx>
        <c:axId val="200864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200589408"/>
        <c:crosses val="autoZero"/>
        <c:auto val="1"/>
        <c:lblAlgn val="ctr"/>
        <c:lblOffset val="100"/>
        <c:noMultiLvlLbl val="0"/>
      </c:catAx>
      <c:valAx>
        <c:axId val="200589408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crossAx val="200864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External debt of Ukraine</a:t>
            </a:r>
            <a:endParaRPr lang="ru-RU" sz="1400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'CIS statistics'!$A$61</c:f>
              <c:strCache>
                <c:ptCount val="1"/>
                <c:pt idx="0">
                  <c:v>International bond market volume</c:v>
                </c:pt>
              </c:strCache>
            </c:strRef>
          </c:tx>
          <c:dPt>
            <c:idx val="0"/>
            <c:bubble3D val="0"/>
            <c:spPr>
              <a:solidFill>
                <a:srgbClr val="FEE216"/>
              </a:solidFill>
            </c:spPr>
            <c:extLst>
              <c:ext xmlns:c16="http://schemas.microsoft.com/office/drawing/2014/chart" uri="{C3380CC4-5D6E-409C-BE32-E72D297353CC}">
                <c16:uniqueId val="{0000000B-8D6A-4979-9133-196B5195A70A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9-8D6A-4979-9133-196B5195A70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ru-RU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('CIS statistics'!$A$34,'CIS statistics'!$A$35)</c:f>
              <c:strCache>
                <c:ptCount val="2"/>
                <c:pt idx="0">
                  <c:v>Sovereign international bonds</c:v>
                </c:pt>
                <c:pt idx="1">
                  <c:v>Corporate international bonds</c:v>
                </c:pt>
              </c:strCache>
            </c:strRef>
          </c:cat>
          <c:val>
            <c:numRef>
              <c:f>('CIS statistics'!$I$51,'CIS statistics'!$I$52)</c:f>
              <c:numCache>
                <c:formatCode>0.00</c:formatCode>
                <c:ptCount val="2"/>
                <c:pt idx="0">
                  <c:v>3.25</c:v>
                </c:pt>
                <c:pt idx="1">
                  <c:v>0.88070999999999999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9E-412D-8ED6-6192FA6C404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b"/>
      <c:overlay val="0"/>
      <c:spPr>
        <a:noFill/>
        <a:ln>
          <a:noFill/>
        </a:ln>
        <a:effectLst/>
      </c:spPr>
      <c:txPr>
        <a:bodyPr rot="0" vert="horz"/>
        <a:lstStyle/>
        <a:p>
          <a:pPr rtl="0">
            <a:defRPr sz="1100"/>
          </a:pPr>
          <a:endParaRPr lang="ru-RU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Bond market statistics of Azerbaijan</a:t>
            </a:r>
            <a:endParaRPr lang="ru-RU" sz="1400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'CIS statistics'!$A$67</c:f>
              <c:strCache>
                <c:ptCount val="1"/>
                <c:pt idx="0">
                  <c:v>Bond market statistics of Azerbaijan</c:v>
                </c:pt>
              </c:strCache>
            </c:strRef>
          </c:tx>
          <c:dPt>
            <c:idx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5935-424C-AF25-40924828AAAF}"/>
              </c:ext>
            </c:extLst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5935-424C-AF25-40924828AAA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ru-RU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('CIS statistics'!$A$23,'CIS statistics'!$A$33)</c:f>
              <c:strCache>
                <c:ptCount val="2"/>
                <c:pt idx="0">
                  <c:v>Total internal debt</c:v>
                </c:pt>
                <c:pt idx="1">
                  <c:v>Total external debt</c:v>
                </c:pt>
              </c:strCache>
            </c:strRef>
          </c:cat>
          <c:val>
            <c:numRef>
              <c:f>('CIS statistics'!$I$70,'CIS statistics'!$I$78)</c:f>
              <c:numCache>
                <c:formatCode>0.00</c:formatCode>
                <c:ptCount val="2"/>
                <c:pt idx="0">
                  <c:v>4.0166199999999996</c:v>
                </c:pt>
                <c:pt idx="1">
                  <c:v>7.5608199999999997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ACF-48BA-8656-FFC6BADE4AA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b"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Internal debt of Azerbaijan</a:t>
            </a:r>
            <a:endParaRPr lang="ru-RU" sz="1400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'CIS statistics'!$A$69</c:f>
              <c:strCache>
                <c:ptCount val="1"/>
                <c:pt idx="0">
                  <c:v>Domestic bond market volume</c:v>
                </c:pt>
              </c:strCache>
            </c:strRef>
          </c:tx>
          <c:spPr>
            <a:solidFill>
              <a:srgbClr val="FF0000"/>
            </a:solidFill>
          </c:spPr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E844-4160-8A84-E4D9F0DEEA0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ru-RU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('CIS statistics'!$A$71,'CIS statistics'!$A$73)</c:f>
              <c:strCache>
                <c:ptCount val="2"/>
                <c:pt idx="0">
                  <c:v>Government bonds</c:v>
                </c:pt>
                <c:pt idx="1">
                  <c:v>Corporate bonds</c:v>
                </c:pt>
              </c:strCache>
            </c:strRef>
          </c:cat>
          <c:val>
            <c:numRef>
              <c:f>('CIS statistics'!$I$71,'CIS statistics'!$I$73)</c:f>
              <c:numCache>
                <c:formatCode>0.00</c:formatCode>
                <c:ptCount val="2"/>
                <c:pt idx="0">
                  <c:v>0.98009999999999997</c:v>
                </c:pt>
                <c:pt idx="1">
                  <c:v>3.0365199999999999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95-4C74-AB99-BA8D265635DA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b"/>
      <c:overlay val="0"/>
      <c:spPr>
        <a:noFill/>
        <a:ln>
          <a:noFill/>
        </a:ln>
        <a:effectLst/>
      </c:spPr>
      <c:txPr>
        <a:bodyPr rot="0" vert="horz"/>
        <a:lstStyle/>
        <a:p>
          <a:pPr rtl="0">
            <a:defRPr sz="1100"/>
          </a:pPr>
          <a:endParaRPr lang="ru-RU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External debt of Azerbaijan</a:t>
            </a:r>
            <a:endParaRPr lang="ru-RU" sz="1400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'CIS statistics'!$A$77</c:f>
              <c:strCache>
                <c:ptCount val="1"/>
                <c:pt idx="0">
                  <c:v>International bond market volume</c:v>
                </c:pt>
              </c:strCache>
            </c:strRef>
          </c:tx>
          <c:spPr>
            <a:solidFill>
              <a:srgbClr val="FF0000"/>
            </a:solidFill>
          </c:spPr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F2D5-4287-AB48-BA96F5C341D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ru-RU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('CIS statistics'!$A$34,'CIS statistics'!$A$35)</c:f>
              <c:strCache>
                <c:ptCount val="2"/>
                <c:pt idx="0">
                  <c:v>Sovereign international bonds</c:v>
                </c:pt>
                <c:pt idx="1">
                  <c:v>Corporate international bonds</c:v>
                </c:pt>
              </c:strCache>
            </c:strRef>
          </c:cat>
          <c:val>
            <c:numRef>
              <c:f>('CIS statistics'!$I$79,'CIS statistics'!$I$80)</c:f>
              <c:numCache>
                <c:formatCode>0.00</c:formatCode>
                <c:ptCount val="2"/>
                <c:pt idx="0">
                  <c:v>2.8108200000000001</c:v>
                </c:pt>
                <c:pt idx="1">
                  <c:v>4.75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F5-466A-ACF8-C3B81EFDAB4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b"/>
      <c:overlay val="0"/>
      <c:spPr>
        <a:noFill/>
        <a:ln>
          <a:noFill/>
        </a:ln>
        <a:effectLst/>
      </c:spPr>
      <c:txPr>
        <a:bodyPr rot="0" vert="horz"/>
        <a:lstStyle/>
        <a:p>
          <a:pPr rtl="0">
            <a:defRPr sz="1100"/>
          </a:pPr>
          <a:endParaRPr lang="ru-RU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Bond market statistics of Armenia</a:t>
            </a:r>
            <a:endParaRPr lang="ru-RU" sz="1400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'CIS statistics'!$A$82</c:f>
              <c:strCache>
                <c:ptCount val="1"/>
                <c:pt idx="0">
                  <c:v>Bond market statistics of Armenia</c:v>
                </c:pt>
              </c:strCache>
            </c:strRef>
          </c:tx>
          <c:spPr>
            <a:solidFill>
              <a:schemeClr val="accent2"/>
            </a:solidFill>
          </c:spPr>
          <c:dPt>
            <c:idx val="0"/>
            <c:bubble3D val="0"/>
            <c:spPr>
              <a:solidFill>
                <a:schemeClr val="accent5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FB7E-46ED-87FB-7DD022F3C1C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ru-RU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('CIS statistics'!$A$23,'CIS statistics'!$A$33)</c:f>
              <c:strCache>
                <c:ptCount val="2"/>
                <c:pt idx="0">
                  <c:v>Total internal debt</c:v>
                </c:pt>
                <c:pt idx="1">
                  <c:v>Total external debt</c:v>
                </c:pt>
              </c:strCache>
            </c:strRef>
          </c:cat>
          <c:val>
            <c:numRef>
              <c:f>('CIS statistics'!$I$85,'CIS statistics'!$I$93)</c:f>
              <c:numCache>
                <c:formatCode>0.00</c:formatCode>
                <c:ptCount val="2"/>
                <c:pt idx="0">
                  <c:v>2.7690800000000002</c:v>
                </c:pt>
                <c:pt idx="1">
                  <c:v>2.35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76E-40C2-8E2C-A847FCDFBAC2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b"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 rtl="0">
              <a:defRPr sz="1400"/>
            </a:pPr>
            <a:r>
              <a:rPr lang="en-US" sz="1400"/>
              <a:t>Internal debt of Armenia</a:t>
            </a:r>
            <a:endParaRPr lang="ru-RU" sz="1400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'CIS statistics'!$A$84</c:f>
              <c:strCache>
                <c:ptCount val="1"/>
                <c:pt idx="0">
                  <c:v>Domestic bond market volume</c:v>
                </c:pt>
              </c:strCache>
            </c:strRef>
          </c:tx>
          <c:dPt>
            <c:idx val="0"/>
            <c:bubble3D val="0"/>
            <c:spPr>
              <a:solidFill>
                <a:schemeClr val="accent5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1A71-4EE5-BC45-401218024EB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ru-RU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('CIS statistics'!$A$86,'CIS statistics'!$A$88)</c:f>
              <c:strCache>
                <c:ptCount val="2"/>
                <c:pt idx="0">
                  <c:v>Government bonds</c:v>
                </c:pt>
                <c:pt idx="1">
                  <c:v>Corporate bonds</c:v>
                </c:pt>
              </c:strCache>
            </c:strRef>
          </c:cat>
          <c:val>
            <c:numRef>
              <c:f>('CIS statistics'!$I$86,'CIS statistics'!$I$88)</c:f>
              <c:numCache>
                <c:formatCode>0.00</c:formatCode>
                <c:ptCount val="2"/>
                <c:pt idx="0">
                  <c:v>2.1385100000000001</c:v>
                </c:pt>
                <c:pt idx="1">
                  <c:v>0.63056999999999996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73-4811-8CA7-65467165DB7A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b"/>
      <c:overlay val="0"/>
      <c:spPr>
        <a:noFill/>
        <a:ln>
          <a:noFill/>
        </a:ln>
        <a:effectLst/>
      </c:spPr>
      <c:txPr>
        <a:bodyPr rot="0" vert="horz"/>
        <a:lstStyle/>
        <a:p>
          <a:pPr rtl="0">
            <a:defRPr sz="1100"/>
          </a:pPr>
          <a:endParaRPr lang="ru-RU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 rtl="0">
              <a:defRPr sz="1400"/>
            </a:pPr>
            <a:r>
              <a:rPr lang="en-US" sz="1400"/>
              <a:t>External debt of Armenia</a:t>
            </a:r>
            <a:endParaRPr lang="ru-RU" sz="1400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'CIS statistics'!$A$92</c:f>
              <c:strCache>
                <c:ptCount val="1"/>
                <c:pt idx="0">
                  <c:v>International bond market volume</c:v>
                </c:pt>
              </c:strCache>
            </c:strRef>
          </c:tx>
          <c:dPt>
            <c:idx val="0"/>
            <c:bubble3D val="0"/>
            <c:spPr>
              <a:solidFill>
                <a:schemeClr val="accent5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29C7-4232-95B0-649B7D0E7D7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ru-RU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('CIS statistics'!$A$34,'CIS statistics'!$A$35)</c:f>
              <c:strCache>
                <c:ptCount val="2"/>
                <c:pt idx="0">
                  <c:v>Sovereign international bonds</c:v>
                </c:pt>
                <c:pt idx="1">
                  <c:v>Corporate international bonds</c:v>
                </c:pt>
              </c:strCache>
            </c:strRef>
          </c:cat>
          <c:val>
            <c:numRef>
              <c:f>('CIS statistics'!$I$94,'CIS statistics'!$I$95)</c:f>
              <c:numCache>
                <c:formatCode>0.00</c:formatCode>
                <c:ptCount val="2"/>
                <c:pt idx="0">
                  <c:v>1.75</c:v>
                </c:pt>
                <c:pt idx="1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B6-49BD-B29E-11D9F47B95A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b"/>
      <c:overlay val="0"/>
      <c:spPr>
        <a:noFill/>
        <a:ln>
          <a:noFill/>
        </a:ln>
        <a:effectLst/>
      </c:spPr>
      <c:txPr>
        <a:bodyPr rot="0" vert="horz"/>
        <a:lstStyle/>
        <a:p>
          <a:pPr rtl="0">
            <a:defRPr sz="1100"/>
          </a:pPr>
          <a:endParaRPr lang="ru-RU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Bond market statistics of Georgia</a:t>
            </a:r>
            <a:endParaRPr lang="ru-RU" sz="1400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'CIS statistics'!$A$97</c:f>
              <c:strCache>
                <c:ptCount val="1"/>
                <c:pt idx="0">
                  <c:v>Bond market statistics of Georgia</c:v>
                </c:pt>
              </c:strCache>
            </c:strRef>
          </c:tx>
          <c:dPt>
            <c:idx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4-4D29-4674-A88D-A0F1DED754D2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4D29-4674-A88D-A0F1DED754D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ru-RU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('CIS statistics'!$A$23,'CIS statistics'!$A$33)</c:f>
              <c:strCache>
                <c:ptCount val="2"/>
                <c:pt idx="0">
                  <c:v>Total internal debt</c:v>
                </c:pt>
                <c:pt idx="1">
                  <c:v>Total external debt</c:v>
                </c:pt>
              </c:strCache>
            </c:strRef>
          </c:cat>
          <c:val>
            <c:numRef>
              <c:f>('CIS statistics'!$I$100,'CIS statistics'!$I$107)</c:f>
              <c:numCache>
                <c:formatCode>0.00</c:formatCode>
                <c:ptCount val="2"/>
                <c:pt idx="0">
                  <c:v>1.8100100000000001</c:v>
                </c:pt>
                <c:pt idx="1">
                  <c:v>2.875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F90-46D4-9E2D-DF14668EE8E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b"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400"/>
              <a:t>Internal debt </a:t>
            </a:r>
            <a:r>
              <a:rPr lang="en-US" sz="1400" b="1" i="0" baseline="0">
                <a:effectLst/>
              </a:rPr>
              <a:t>of Georgia</a:t>
            </a:r>
            <a:endParaRPr lang="ru-RU" sz="140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'CIS statistics'!$A$99</c:f>
              <c:strCache>
                <c:ptCount val="1"/>
                <c:pt idx="0">
                  <c:v>Domestic bond market volume</c:v>
                </c:pt>
              </c:strCache>
            </c:strRef>
          </c:tx>
          <c:dPt>
            <c:idx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2-D138-43BC-94BE-1FB1E1ACE8E5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4-D138-43BC-94BE-1FB1E1ACE8E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ru-RU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('CIS statistics'!$A$101,'CIS statistics'!$A$103)</c:f>
              <c:strCache>
                <c:ptCount val="2"/>
                <c:pt idx="0">
                  <c:v>Government bonds</c:v>
                </c:pt>
                <c:pt idx="1">
                  <c:v>Corporate bonds</c:v>
                </c:pt>
              </c:strCache>
            </c:strRef>
          </c:cat>
          <c:val>
            <c:numRef>
              <c:f>('CIS statistics'!$I$101,'CIS statistics'!$I$103)</c:f>
              <c:numCache>
                <c:formatCode>0.00</c:formatCode>
                <c:ptCount val="2"/>
                <c:pt idx="0">
                  <c:v>1.5843100000000001</c:v>
                </c:pt>
                <c:pt idx="1">
                  <c:v>0.22570000000000001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BB-4BC3-B938-3E347F0FBD8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b"/>
      <c:overlay val="0"/>
      <c:spPr>
        <a:noFill/>
        <a:ln>
          <a:noFill/>
        </a:ln>
        <a:effectLst/>
      </c:spPr>
      <c:txPr>
        <a:bodyPr rot="0" vert="horz"/>
        <a:lstStyle/>
        <a:p>
          <a:pPr rtl="0">
            <a:defRPr sz="1100"/>
          </a:pPr>
          <a:endParaRPr lang="ru-RU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400"/>
              <a:t>External debt </a:t>
            </a:r>
            <a:r>
              <a:rPr lang="en-US" sz="1400" b="1" i="0" baseline="0">
                <a:effectLst/>
              </a:rPr>
              <a:t>of Georgia</a:t>
            </a:r>
            <a:endParaRPr lang="ru-RU" sz="140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'CIS statistics'!$A$106</c:f>
              <c:strCache>
                <c:ptCount val="1"/>
                <c:pt idx="0">
                  <c:v>International bond market volume</c:v>
                </c:pt>
              </c:strCache>
            </c:strRef>
          </c:tx>
          <c:spPr>
            <a:solidFill>
              <a:srgbClr val="FF0000"/>
            </a:solidFill>
          </c:spPr>
          <c:dPt>
            <c:idx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0-D38E-4BC9-8771-01CBCBA7ED3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ru-RU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('CIS statistics'!$A$34,'CIS statistics'!$A$35)</c:f>
              <c:strCache>
                <c:ptCount val="2"/>
                <c:pt idx="0">
                  <c:v>Sovereign international bonds</c:v>
                </c:pt>
                <c:pt idx="1">
                  <c:v>Corporate international bonds</c:v>
                </c:pt>
              </c:strCache>
            </c:strRef>
          </c:cat>
          <c:val>
            <c:numRef>
              <c:f>('CIS statistics'!$I$108,'CIS statistics'!$I$109)</c:f>
              <c:numCache>
                <c:formatCode>0.00</c:formatCode>
                <c:ptCount val="2"/>
                <c:pt idx="0">
                  <c:v>0.5</c:v>
                </c:pt>
                <c:pt idx="1">
                  <c:v>2.375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F7-4A70-9CB9-0FA89A6B32C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b"/>
      <c:overlay val="0"/>
      <c:spPr>
        <a:noFill/>
        <a:ln>
          <a:noFill/>
        </a:ln>
        <a:effectLst/>
      </c:spPr>
      <c:txPr>
        <a:bodyPr rot="0" vert="horz"/>
        <a:lstStyle/>
        <a:p>
          <a:pPr rtl="0">
            <a:defRPr sz="1100"/>
          </a:pPr>
          <a:endParaRPr lang="ru-RU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Bond market statistics of Kazakhstan</a:t>
            </a:r>
            <a:endParaRPr lang="ru-RU" sz="1400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1"/>
          <c:order val="0"/>
          <c:spPr>
            <a:solidFill>
              <a:srgbClr val="00CCFF"/>
            </a:solidFill>
          </c:spPr>
          <c:dPt>
            <c:idx val="1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7-F54A-49D0-934F-1FB6BD2EB9F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ru-RU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('CIS statistics'!$A$23,'CIS statistics'!$A$33)</c:f>
              <c:strCache>
                <c:ptCount val="2"/>
                <c:pt idx="0">
                  <c:v>Total internal debt</c:v>
                </c:pt>
                <c:pt idx="1">
                  <c:v>Total external debt</c:v>
                </c:pt>
              </c:strCache>
            </c:strRef>
          </c:cat>
          <c:val>
            <c:numRef>
              <c:f>('CIS statistics'!$I$23,'CIS statistics'!$I$33)</c:f>
              <c:numCache>
                <c:formatCode>0.00</c:formatCode>
                <c:ptCount val="2"/>
                <c:pt idx="0">
                  <c:v>62.03284</c:v>
                </c:pt>
                <c:pt idx="1">
                  <c:v>23.619499999999999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680-49F4-BD46-100141EBBABD}"/>
            </c:ext>
          </c:extLst>
        </c:ser>
        <c:ser>
          <c:idx val="0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680-49F4-BD46-100141EBBAB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680-49F4-BD46-100141EBBABD}"/>
              </c:ext>
            </c:extLst>
          </c:dPt>
          <c:cat>
            <c:strRef>
              <c:f>('CIS statistics'!$A$23,'CIS statistics'!$A$33)</c:f>
              <c:strCache>
                <c:ptCount val="2"/>
                <c:pt idx="0">
                  <c:v>Total internal debt</c:v>
                </c:pt>
                <c:pt idx="1">
                  <c:v>Total external debt</c:v>
                </c:pt>
              </c:strCache>
            </c:strRef>
          </c:cat>
          <c:val>
            <c:numRef>
              <c:f>('CIS statistics'!$I$23,'CIS statistics'!$I$33)</c:f>
              <c:numCache>
                <c:formatCode>0.00</c:formatCode>
                <c:ptCount val="2"/>
                <c:pt idx="0">
                  <c:v>62.03284</c:v>
                </c:pt>
                <c:pt idx="1">
                  <c:v>23.619499999999999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680-49F4-BD46-100141EBBA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b"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Bond market statistics of Kyrgyz Republic</a:t>
            </a:r>
            <a:endParaRPr lang="ru-RU" sz="1400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'CIS statistics'!$A$122</c:f>
              <c:strCache>
                <c:ptCount val="1"/>
                <c:pt idx="0">
                  <c:v>Domestic bond market volume</c:v>
                </c:pt>
              </c:strCache>
            </c:strRef>
          </c:tx>
          <c:spPr>
            <a:solidFill>
              <a:srgbClr val="2A547E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('CIS statistics'!$A$123,'CIS statistics'!$A$125)</c:f>
              <c:strCache>
                <c:ptCount val="2"/>
                <c:pt idx="0">
                  <c:v>Government bonds</c:v>
                </c:pt>
                <c:pt idx="1">
                  <c:v>Corporate bonds</c:v>
                </c:pt>
              </c:strCache>
            </c:strRef>
          </c:cat>
          <c:val>
            <c:numRef>
              <c:f>('CIS statistics'!$I$123,'CIS statistics'!$I$125)</c:f>
              <c:numCache>
                <c:formatCode>#,##0.00</c:formatCode>
                <c:ptCount val="2"/>
                <c:pt idx="0">
                  <c:v>0.75653000000000004</c:v>
                </c:pt>
                <c:pt idx="1">
                  <c:v>1.9941899999999999E-2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A6-48FC-83AD-7E59A8F9043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734690800"/>
        <c:axId val="734690240"/>
      </c:barChart>
      <c:valAx>
        <c:axId val="734690240"/>
        <c:scaling>
          <c:orientation val="minMax"/>
        </c:scaling>
        <c:delete val="1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734690800"/>
        <c:crosses val="autoZero"/>
        <c:crossBetween val="between"/>
      </c:valAx>
      <c:catAx>
        <c:axId val="7346908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ru-RU"/>
          </a:p>
        </c:txPr>
        <c:crossAx val="734690240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Bond market statistics of Tajikistan</a:t>
            </a:r>
            <a:endParaRPr lang="ru-RU" sz="1400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'CIS statistics'!$A$129</c:f>
              <c:strCache>
                <c:ptCount val="1"/>
                <c:pt idx="0">
                  <c:v>Bond market statistics of Tajikistan</c:v>
                </c:pt>
              </c:strCache>
            </c:strRef>
          </c:tx>
          <c:spPr>
            <a:solidFill>
              <a:srgbClr val="2A547E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('CIS statistics'!$A$23,'CIS statistics'!$A$33)</c:f>
              <c:strCache>
                <c:ptCount val="2"/>
                <c:pt idx="0">
                  <c:v>Total internal debt</c:v>
                </c:pt>
                <c:pt idx="1">
                  <c:v>Total external debt</c:v>
                </c:pt>
              </c:strCache>
            </c:strRef>
          </c:cat>
          <c:val>
            <c:numRef>
              <c:f>('CIS statistics'!$I$132,'CIS statistics'!$I$137)</c:f>
              <c:numCache>
                <c:formatCode>###\ ###\ ###\ ##0.00####</c:formatCode>
                <c:ptCount val="2"/>
                <c:pt idx="0" formatCode="0.00">
                  <c:v>0</c:v>
                </c:pt>
                <c:pt idx="1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17B-4CE8-9B8E-1A2EE792F92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735250352"/>
        <c:axId val="735249792"/>
      </c:barChart>
      <c:valAx>
        <c:axId val="735249792"/>
        <c:scaling>
          <c:orientation val="minMax"/>
        </c:scaling>
        <c:delete val="1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.00" sourceLinked="1"/>
        <c:majorTickMark val="out"/>
        <c:minorTickMark val="none"/>
        <c:tickLblPos val="nextTo"/>
        <c:crossAx val="735250352"/>
        <c:crosses val="autoZero"/>
        <c:crossBetween val="between"/>
      </c:valAx>
      <c:catAx>
        <c:axId val="7352503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ru-RU"/>
          </a:p>
        </c:txPr>
        <c:crossAx val="735249792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Bond market statistics of Uzbekistan</a:t>
            </a:r>
            <a:endParaRPr lang="ru-RU" sz="1400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'CIS statistics'!$A$143</c:f>
              <c:strCache>
                <c:ptCount val="1"/>
                <c:pt idx="0">
                  <c:v>Domestic bond market volume</c:v>
                </c:pt>
              </c:strCache>
            </c:strRef>
          </c:tx>
          <c:spPr>
            <a:solidFill>
              <a:srgbClr val="2A547E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('CIS statistics'!$A$144,'CIS statistics'!$A$145)</c:f>
              <c:strCache>
                <c:ptCount val="2"/>
                <c:pt idx="0">
                  <c:v>Government bonds</c:v>
                </c:pt>
                <c:pt idx="1">
                  <c:v>Corporate bonds</c:v>
                </c:pt>
              </c:strCache>
            </c:strRef>
          </c:cat>
          <c:val>
            <c:numRef>
              <c:f>('CIS statistics'!$I$144,'CIS statistics'!$I$145)</c:f>
              <c:numCache>
                <c:formatCode>0.00</c:formatCode>
                <c:ptCount val="2"/>
                <c:pt idx="0">
                  <c:v>0.47616000000000003</c:v>
                </c:pt>
                <c:pt idx="1">
                  <c:v>3.4520000000000002E-2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233-434E-8F08-4528907E191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735253152"/>
        <c:axId val="735252592"/>
      </c:barChart>
      <c:valAx>
        <c:axId val="735252592"/>
        <c:scaling>
          <c:orientation val="minMax"/>
        </c:scaling>
        <c:delete val="1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.00" sourceLinked="1"/>
        <c:majorTickMark val="out"/>
        <c:minorTickMark val="none"/>
        <c:tickLblPos val="nextTo"/>
        <c:crossAx val="735253152"/>
        <c:crosses val="autoZero"/>
        <c:crossBetween val="between"/>
      </c:valAx>
      <c:catAx>
        <c:axId val="7352531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ru-RU"/>
          </a:p>
        </c:txPr>
        <c:crossAx val="735252592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400" b="1"/>
              <a:t>Bond market statistics of Moldova, USD million</a:t>
            </a:r>
            <a:endParaRPr lang="ru-RU" sz="14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'CIS statistics'!$A$113</c:f>
              <c:strCache>
                <c:ptCount val="1"/>
                <c:pt idx="0">
                  <c:v>Domestic bond market volume</c:v>
                </c:pt>
              </c:strCache>
            </c:strRef>
          </c:tx>
          <c:spPr>
            <a:solidFill>
              <a:srgbClr val="2A547E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('CIS statistics'!$A$114,'CIS statistics'!$A$115)</c:f>
              <c:strCache>
                <c:ptCount val="2"/>
                <c:pt idx="0">
                  <c:v>Government bonds</c:v>
                </c:pt>
                <c:pt idx="1">
                  <c:v>New issues of government bonds</c:v>
                </c:pt>
              </c:strCache>
            </c:strRef>
          </c:cat>
          <c:val>
            <c:numRef>
              <c:f>'CIS statistics'!$I$114:$I$115</c:f>
              <c:numCache>
                <c:formatCode>#,##0.00</c:formatCode>
                <c:ptCount val="2"/>
                <c:pt idx="0">
                  <c:v>1.47255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D4-489D-B116-35DF58B06D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35255392"/>
        <c:axId val="735255952"/>
      </c:barChart>
      <c:catAx>
        <c:axId val="7352553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735255952"/>
        <c:crosses val="autoZero"/>
        <c:auto val="1"/>
        <c:lblAlgn val="ctr"/>
        <c:lblOffset val="100"/>
        <c:noMultiLvlLbl val="0"/>
      </c:catAx>
      <c:valAx>
        <c:axId val="73525595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crossAx val="735255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Internal debt</a:t>
            </a:r>
            <a:r>
              <a:rPr lang="ru-RU" sz="1400"/>
              <a:t> </a:t>
            </a:r>
            <a:r>
              <a:rPr lang="en-US" sz="1400"/>
              <a:t>of Kazakhstan</a:t>
            </a:r>
            <a:endParaRPr lang="ru-RU" sz="1400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chemeClr val="accent4"/>
            </a:solidFill>
          </c:spPr>
          <c:dPt>
            <c:idx val="0"/>
            <c:bubble3D val="0"/>
            <c:spPr>
              <a:solidFill>
                <a:srgbClr val="00CCFF"/>
              </a:solidFill>
            </c:spPr>
            <c:extLst>
              <c:ext xmlns:c16="http://schemas.microsoft.com/office/drawing/2014/chart" uri="{C3380CC4-5D6E-409C-BE32-E72D297353CC}">
                <c16:uniqueId val="{00000005-0FAB-4DBF-92E3-A1A50322B100}"/>
              </c:ext>
            </c:extLst>
          </c:dPt>
          <c:dPt>
            <c:idx val="1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1-0FAB-4DBF-92E3-A1A50322B10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ru-RU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('CIS statistics'!$A$24,'CIS statistics'!$A$26,'CIS statistics'!$A$28)</c:f>
              <c:strCache>
                <c:ptCount val="3"/>
                <c:pt idx="0">
                  <c:v>Government bonds</c:v>
                </c:pt>
                <c:pt idx="1">
                  <c:v>Municipal bonds</c:v>
                </c:pt>
                <c:pt idx="2">
                  <c:v>Corporate bonds</c:v>
                </c:pt>
              </c:strCache>
            </c:strRef>
          </c:cat>
          <c:val>
            <c:numRef>
              <c:f>('CIS statistics'!$I$24,'CIS statistics'!$I$26,'CIS statistics'!$I$28)</c:f>
              <c:numCache>
                <c:formatCode>0.00</c:formatCode>
                <c:ptCount val="3"/>
                <c:pt idx="0">
                  <c:v>25.599769999999999</c:v>
                </c:pt>
                <c:pt idx="1">
                  <c:v>2.4388899999999998</c:v>
                </c:pt>
                <c:pt idx="2">
                  <c:v>33.99418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253-4327-B509-041F5F28B49D}"/>
            </c:ext>
          </c:extLst>
        </c:ser>
        <c:ser>
          <c:idx val="1"/>
          <c:order val="1"/>
          <c:cat>
            <c:strRef>
              <c:f>('CIS statistics'!$A$24,'CIS statistics'!$A$26,'CIS statistics'!$A$28)</c:f>
              <c:strCache>
                <c:ptCount val="3"/>
                <c:pt idx="0">
                  <c:v>Government bonds</c:v>
                </c:pt>
                <c:pt idx="1">
                  <c:v>Municipal bonds</c:v>
                </c:pt>
                <c:pt idx="2">
                  <c:v>Corporate bonds</c:v>
                </c:pt>
              </c:strCache>
            </c:strRef>
          </c:cat>
          <c:val>
            <c:numRef>
              <c:f>('CIS statistics'!$I$24,'CIS statistics'!$I$26,'CIS statistics'!$I$28)</c:f>
              <c:numCache>
                <c:formatCode>0.00</c:formatCode>
                <c:ptCount val="3"/>
                <c:pt idx="0">
                  <c:v>25.599769999999999</c:v>
                </c:pt>
                <c:pt idx="1">
                  <c:v>2.4388899999999998</c:v>
                </c:pt>
                <c:pt idx="2">
                  <c:v>33.99418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253-4327-B509-041F5F28B4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>
        <c:manualLayout>
          <c:xMode val="edge"/>
          <c:yMode val="edge"/>
          <c:x val="7.3947222222222183E-3"/>
          <c:y val="0.85594666666666663"/>
          <c:w val="0.97462722222222231"/>
          <c:h val="0.12288666666666667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 rtl="0">
            <a:defRPr sz="1100"/>
          </a:pPr>
          <a:endParaRPr lang="ru-RU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External debt </a:t>
            </a:r>
            <a:r>
              <a:rPr lang="en-US" sz="1400" b="1" i="0" u="none" strike="noStrike" baseline="0">
                <a:effectLst/>
              </a:rPr>
              <a:t>of Kazakhstan</a:t>
            </a:r>
            <a:endParaRPr lang="ru-RU" sz="1400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00CCFF"/>
            </a:solidFill>
          </c:spPr>
          <c:dPt>
            <c:idx val="0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1-6F1A-4621-8541-5732E3E0B8B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ru-RU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('CIS statistics'!$A$34,'CIS statistics'!$A$35)</c:f>
              <c:strCache>
                <c:ptCount val="2"/>
                <c:pt idx="0">
                  <c:v>Sovereign international bonds</c:v>
                </c:pt>
                <c:pt idx="1">
                  <c:v>Corporate international bonds</c:v>
                </c:pt>
              </c:strCache>
            </c:strRef>
          </c:cat>
          <c:val>
            <c:numRef>
              <c:f>('CIS statistics'!$I$34,'CIS statistics'!$I$35)</c:f>
              <c:numCache>
                <c:formatCode>0.00</c:formatCode>
                <c:ptCount val="2"/>
                <c:pt idx="0">
                  <c:v>9.1559899999999992</c:v>
                </c:pt>
                <c:pt idx="1">
                  <c:v>14.4635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21-4C8E-9752-6B283429D1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b"/>
      <c:overlay val="0"/>
      <c:spPr>
        <a:noFill/>
        <a:ln>
          <a:noFill/>
        </a:ln>
        <a:effectLst/>
      </c:spPr>
      <c:txPr>
        <a:bodyPr rot="0" vert="horz"/>
        <a:lstStyle/>
        <a:p>
          <a:pPr rtl="0">
            <a:defRPr sz="1100"/>
          </a:pPr>
          <a:endParaRPr lang="ru-RU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Bond market statistics of Belarus</a:t>
            </a:r>
            <a:endParaRPr lang="ru-RU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'CIS statistics'!$A$37</c:f>
              <c:strCache>
                <c:ptCount val="1"/>
                <c:pt idx="0">
                  <c:v>Bond market statistics of Belarus</c:v>
                </c:pt>
              </c:strCache>
            </c:strRef>
          </c:tx>
          <c:spPr>
            <a:solidFill>
              <a:srgbClr val="FF0000"/>
            </a:solidFill>
          </c:spPr>
          <c:dPt>
            <c:idx val="0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1-0898-455E-8401-77541DA0D4B4}"/>
              </c:ext>
            </c:extLst>
          </c:dPt>
          <c:dPt>
            <c:idx val="1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2-0898-455E-8401-77541DA0D4B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ru-RU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('CIS statistics'!$A$23,'CIS statistics'!$A$33)</c:f>
              <c:strCache>
                <c:ptCount val="2"/>
                <c:pt idx="0">
                  <c:v>Total internal debt</c:v>
                </c:pt>
                <c:pt idx="1">
                  <c:v>Total external debt</c:v>
                </c:pt>
              </c:strCache>
            </c:strRef>
          </c:cat>
          <c:val>
            <c:numRef>
              <c:f>('CIS statistics'!$I$40,'CIS statistics'!$I$50)</c:f>
              <c:numCache>
                <c:formatCode>0.00</c:formatCode>
                <c:ptCount val="2"/>
                <c:pt idx="0">
                  <c:v>12.437830000000002</c:v>
                </c:pt>
                <c:pt idx="1">
                  <c:v>4.1307099999999997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4E4-4BE7-B1CA-2794DBFE415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Internal debt of Belarus</a:t>
            </a:r>
            <a:endParaRPr lang="ru-RU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'CIS statistics'!$A$39</c:f>
              <c:strCache>
                <c:ptCount val="1"/>
                <c:pt idx="0">
                  <c:v>Domestic bond market volume</c:v>
                </c:pt>
              </c:strCache>
            </c:strRef>
          </c:tx>
          <c:dPt>
            <c:idx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9-0C98-41EB-B630-8E0045BCFA6E}"/>
              </c:ext>
            </c:extLst>
          </c:dPt>
          <c:dPt>
            <c:idx val="1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7-0C98-41EB-B630-8E0045BCFA6E}"/>
              </c:ext>
            </c:extLst>
          </c:dPt>
          <c:dPt>
            <c:idx val="2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5-0C98-41EB-B630-8E0045BCFA6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ru-RU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('CIS statistics'!$A$24,'CIS statistics'!$A$26,'CIS statistics'!$A$28)</c:f>
              <c:strCache>
                <c:ptCount val="3"/>
                <c:pt idx="0">
                  <c:v>Government bonds</c:v>
                </c:pt>
                <c:pt idx="1">
                  <c:v>Municipal bonds</c:v>
                </c:pt>
                <c:pt idx="2">
                  <c:v>Corporate bonds</c:v>
                </c:pt>
              </c:strCache>
            </c:strRef>
          </c:cat>
          <c:val>
            <c:numRef>
              <c:f>('CIS statistics'!$I$41,'CIS statistics'!$I$43,'CIS statistics'!$I$45)</c:f>
              <c:numCache>
                <c:formatCode>0.00</c:formatCode>
                <c:ptCount val="3"/>
                <c:pt idx="0">
                  <c:v>4.6311400000000003</c:v>
                </c:pt>
                <c:pt idx="1">
                  <c:v>0.96797</c:v>
                </c:pt>
                <c:pt idx="2">
                  <c:v>6.8387200000000004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DC-4513-9C78-F3DED4B4143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External debt </a:t>
            </a:r>
            <a:r>
              <a:rPr lang="en-US" sz="1400" b="1" i="0" u="none" strike="noStrike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of Belarus</a:t>
            </a:r>
            <a:endParaRPr lang="ru-RU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'CIS statistics'!$A$49</c:f>
              <c:strCache>
                <c:ptCount val="1"/>
                <c:pt idx="0">
                  <c:v>International bond market volume</c:v>
                </c:pt>
              </c:strCache>
            </c:strRef>
          </c:tx>
          <c:dPt>
            <c:idx val="0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3-51C4-4FC0-B6A3-FFC5D8B3F6E6}"/>
              </c:ext>
            </c:extLst>
          </c:dPt>
          <c:dPt>
            <c:idx val="1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1-51C4-4FC0-B6A3-FFC5D8B3F6E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ru-RU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('CIS statistics'!$A$34,'CIS statistics'!$A$35)</c:f>
              <c:strCache>
                <c:ptCount val="2"/>
                <c:pt idx="0">
                  <c:v>Sovereign international bonds</c:v>
                </c:pt>
                <c:pt idx="1">
                  <c:v>Corporate international bonds</c:v>
                </c:pt>
              </c:strCache>
            </c:strRef>
          </c:cat>
          <c:val>
            <c:numRef>
              <c:f>('CIS statistics'!$I$51,'CIS statistics'!$I$52)</c:f>
              <c:numCache>
                <c:formatCode>0.00</c:formatCode>
                <c:ptCount val="2"/>
                <c:pt idx="0">
                  <c:v>3.25</c:v>
                </c:pt>
                <c:pt idx="1">
                  <c:v>0.88070999999999999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45-4EF8-9137-4B09C0159DE3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Bond market statistics of Ukraine</a:t>
            </a:r>
            <a:endParaRPr lang="ru-RU" sz="1400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'CIS statistics'!$A$54</c:f>
              <c:strCache>
                <c:ptCount val="1"/>
                <c:pt idx="0">
                  <c:v>Bond market statistics of Ukraine</c:v>
                </c:pt>
              </c:strCache>
            </c:strRef>
          </c:tx>
          <c:spPr>
            <a:solidFill>
              <a:srgbClr val="00B0F0"/>
            </a:solidFill>
          </c:spPr>
          <c:dPt>
            <c:idx val="0"/>
            <c:bubble3D val="0"/>
            <c:spPr>
              <a:solidFill>
                <a:srgbClr val="FEE216"/>
              </a:solidFill>
            </c:spPr>
            <c:extLst>
              <c:ext xmlns:c16="http://schemas.microsoft.com/office/drawing/2014/chart" uri="{C3380CC4-5D6E-409C-BE32-E72D297353CC}">
                <c16:uniqueId val="{00000004-50F0-4A15-A2B7-4325C71A256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ru-RU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('CIS statistics'!$A$23,'CIS statistics'!$A$33)</c:f>
              <c:strCache>
                <c:ptCount val="2"/>
                <c:pt idx="0">
                  <c:v>Total internal debt</c:v>
                </c:pt>
                <c:pt idx="1">
                  <c:v>Total external debt</c:v>
                </c:pt>
              </c:strCache>
            </c:strRef>
          </c:cat>
          <c:val>
            <c:numRef>
              <c:f>('CIS statistics'!$I$57,'CIS statistics'!$I$62)</c:f>
              <c:numCache>
                <c:formatCode>0.00</c:formatCode>
                <c:ptCount val="2"/>
                <c:pt idx="0">
                  <c:v>0.18718383999999999</c:v>
                </c:pt>
                <c:pt idx="1">
                  <c:v>34.125010000000003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56F-4278-AE03-3EDE38DB9A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b"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Internal debt of Ukraine</a:t>
            </a:r>
            <a:endParaRPr lang="ru-RU" sz="1400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'CIS statistics'!$A$56</c:f>
              <c:strCache>
                <c:ptCount val="1"/>
                <c:pt idx="0">
                  <c:v>Domestic bond market volume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3-364C-4F6C-9333-3E028A832B06}"/>
              </c:ext>
            </c:extLst>
          </c:dPt>
          <c:dPt>
            <c:idx val="1"/>
            <c:bubble3D val="0"/>
            <c:spPr>
              <a:solidFill>
                <a:srgbClr val="FEE216"/>
              </a:solidFill>
            </c:spPr>
            <c:extLst>
              <c:ext xmlns:c16="http://schemas.microsoft.com/office/drawing/2014/chart" uri="{C3380CC4-5D6E-409C-BE32-E72D297353CC}">
                <c16:uniqueId val="{00000003-D714-4B55-BE3C-C6EB010A72B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ru-RU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('CIS statistics'!$A$24,'CIS statistics'!$A$26,'CIS statistics'!$A$28)</c15:sqref>
                  </c15:fullRef>
                </c:ext>
              </c:extLst>
              <c:f>('CIS statistics'!$A$24,'CIS statistics'!$A$28)</c:f>
              <c:strCache>
                <c:ptCount val="2"/>
                <c:pt idx="0">
                  <c:v>Government bonds</c:v>
                </c:pt>
                <c:pt idx="1">
                  <c:v>Corporate bonds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('CIS statistics'!$I$58,'CIS statistics'!$I$59,'CIS statistics'!$I$60)</c15:sqref>
                  </c15:fullRef>
                </c:ext>
              </c:extLst>
              <c:f>('CIS statistics'!$I$58,'CIS statistics'!$I$60)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'CIS statistics'!$I$59</c15:sqref>
                  <c15:dLbl>
                    <c:idx val="0"/>
                    <c:delete val="1"/>
                    <c:extLst xmlns:c16="http://schemas.microsoft.com/office/drawing/2014/chart">
                      <c:ext uri="{CE6537A1-D6FC-4f65-9D91-7224C49458BB}"/>
                      <c:ext xmlns:c16="http://schemas.microsoft.com/office/drawing/2014/chart" uri="{C3380CC4-5D6E-409C-BE32-E72D297353CC}">
                        <c16:uniqueId val="{00000004-D69D-44A4-A2C9-1CFC4E2AE10F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0-C6B0-494A-A640-7A0C1EE765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b"/>
      <c:overlay val="0"/>
      <c:spPr>
        <a:noFill/>
        <a:ln>
          <a:noFill/>
        </a:ln>
        <a:effectLst/>
      </c:spPr>
      <c:txPr>
        <a:bodyPr rot="0" vert="horz"/>
        <a:lstStyle/>
        <a:p>
          <a:pPr rtl="0">
            <a:defRPr sz="1100"/>
          </a:pPr>
          <a:endParaRPr lang="ru-RU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13" Type="http://schemas.openxmlformats.org/officeDocument/2006/relationships/chart" Target="../charts/chart12.xml"/><Relationship Id="rId18" Type="http://schemas.openxmlformats.org/officeDocument/2006/relationships/chart" Target="../charts/chart17.xml"/><Relationship Id="rId3" Type="http://schemas.openxmlformats.org/officeDocument/2006/relationships/chart" Target="../charts/chart2.xml"/><Relationship Id="rId21" Type="http://schemas.openxmlformats.org/officeDocument/2006/relationships/chart" Target="../charts/chart20.xml"/><Relationship Id="rId7" Type="http://schemas.openxmlformats.org/officeDocument/2006/relationships/chart" Target="../charts/chart6.xml"/><Relationship Id="rId12" Type="http://schemas.openxmlformats.org/officeDocument/2006/relationships/chart" Target="../charts/chart11.xml"/><Relationship Id="rId17" Type="http://schemas.openxmlformats.org/officeDocument/2006/relationships/chart" Target="../charts/chart16.xml"/><Relationship Id="rId2" Type="http://schemas.openxmlformats.org/officeDocument/2006/relationships/chart" Target="../charts/chart1.xml"/><Relationship Id="rId16" Type="http://schemas.openxmlformats.org/officeDocument/2006/relationships/chart" Target="../charts/chart15.xml"/><Relationship Id="rId20" Type="http://schemas.openxmlformats.org/officeDocument/2006/relationships/chart" Target="../charts/chart19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11" Type="http://schemas.openxmlformats.org/officeDocument/2006/relationships/chart" Target="../charts/chart10.xml"/><Relationship Id="rId24" Type="http://schemas.openxmlformats.org/officeDocument/2006/relationships/chart" Target="../charts/chart23.xml"/><Relationship Id="rId5" Type="http://schemas.openxmlformats.org/officeDocument/2006/relationships/chart" Target="../charts/chart4.xml"/><Relationship Id="rId15" Type="http://schemas.openxmlformats.org/officeDocument/2006/relationships/chart" Target="../charts/chart14.xml"/><Relationship Id="rId23" Type="http://schemas.openxmlformats.org/officeDocument/2006/relationships/chart" Target="../charts/chart22.xml"/><Relationship Id="rId10" Type="http://schemas.openxmlformats.org/officeDocument/2006/relationships/chart" Target="../charts/chart9.xml"/><Relationship Id="rId19" Type="http://schemas.openxmlformats.org/officeDocument/2006/relationships/chart" Target="../charts/chart18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Relationship Id="rId14" Type="http://schemas.openxmlformats.org/officeDocument/2006/relationships/chart" Target="../charts/chart13.xml"/><Relationship Id="rId22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19050</xdr:rowOff>
    </xdr:from>
    <xdr:to>
      <xdr:col>0</xdr:col>
      <xdr:colOff>1489075</xdr:colOff>
      <xdr:row>0</xdr:row>
      <xdr:rowOff>514350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9050"/>
          <a:ext cx="1460500" cy="49530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4</xdr:row>
      <xdr:rowOff>295275</xdr:rowOff>
    </xdr:from>
    <xdr:to>
      <xdr:col>26</xdr:col>
      <xdr:colOff>74083</xdr:colOff>
      <xdr:row>18</xdr:row>
      <xdr:rowOff>0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</xdr:colOff>
      <xdr:row>20</xdr:row>
      <xdr:rowOff>9524</xdr:rowOff>
    </xdr:from>
    <xdr:to>
      <xdr:col>15</xdr:col>
      <xdr:colOff>530835</xdr:colOff>
      <xdr:row>34</xdr:row>
      <xdr:rowOff>166687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94191</xdr:colOff>
      <xdr:row>20</xdr:row>
      <xdr:rowOff>9524</xdr:rowOff>
    </xdr:from>
    <xdr:to>
      <xdr:col>22</xdr:col>
      <xdr:colOff>360441</xdr:colOff>
      <xdr:row>34</xdr:row>
      <xdr:rowOff>166687</xdr:rowOff>
    </xdr:to>
    <xdr:graphicFrame macro="">
      <xdr:nvGraphicFramePr>
        <xdr:cNvPr id="8" name="Диаграмма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569380</xdr:colOff>
      <xdr:row>20</xdr:row>
      <xdr:rowOff>20108</xdr:rowOff>
    </xdr:from>
    <xdr:to>
      <xdr:col>28</xdr:col>
      <xdr:colOff>486380</xdr:colOff>
      <xdr:row>34</xdr:row>
      <xdr:rowOff>154781</xdr:rowOff>
    </xdr:to>
    <xdr:graphicFrame macro="">
      <xdr:nvGraphicFramePr>
        <xdr:cNvPr id="9" name="Диаграмма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0</xdr:colOff>
      <xdr:row>37</xdr:row>
      <xdr:rowOff>7936</xdr:rowOff>
    </xdr:from>
    <xdr:to>
      <xdr:col>15</xdr:col>
      <xdr:colOff>530834</xdr:colOff>
      <xdr:row>51</xdr:row>
      <xdr:rowOff>178593</xdr:rowOff>
    </xdr:to>
    <xdr:graphicFrame macro="">
      <xdr:nvGraphicFramePr>
        <xdr:cNvPr id="10" name="Диаграмма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94189</xdr:colOff>
      <xdr:row>37</xdr:row>
      <xdr:rowOff>7936</xdr:rowOff>
    </xdr:from>
    <xdr:to>
      <xdr:col>22</xdr:col>
      <xdr:colOff>360439</xdr:colOff>
      <xdr:row>51</xdr:row>
      <xdr:rowOff>166687</xdr:rowOff>
    </xdr:to>
    <xdr:graphicFrame macro="">
      <xdr:nvGraphicFramePr>
        <xdr:cNvPr id="11" name="Диаграмма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22</xdr:col>
      <xdr:colOff>590549</xdr:colOff>
      <xdr:row>37</xdr:row>
      <xdr:rowOff>7936</xdr:rowOff>
    </xdr:from>
    <xdr:to>
      <xdr:col>28</xdr:col>
      <xdr:colOff>498024</xdr:colOff>
      <xdr:row>51</xdr:row>
      <xdr:rowOff>142874</xdr:rowOff>
    </xdr:to>
    <xdr:graphicFrame macro="">
      <xdr:nvGraphicFramePr>
        <xdr:cNvPr id="12" name="Диаграмма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0</xdr:colOff>
      <xdr:row>54</xdr:row>
      <xdr:rowOff>7937</xdr:rowOff>
    </xdr:from>
    <xdr:to>
      <xdr:col>15</xdr:col>
      <xdr:colOff>530834</xdr:colOff>
      <xdr:row>64</xdr:row>
      <xdr:rowOff>142875</xdr:rowOff>
    </xdr:to>
    <xdr:graphicFrame macro="">
      <xdr:nvGraphicFramePr>
        <xdr:cNvPr id="13" name="Диаграмма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16</xdr:col>
      <xdr:colOff>115356</xdr:colOff>
      <xdr:row>54</xdr:row>
      <xdr:rowOff>7937</xdr:rowOff>
    </xdr:from>
    <xdr:to>
      <xdr:col>22</xdr:col>
      <xdr:colOff>381606</xdr:colOff>
      <xdr:row>64</xdr:row>
      <xdr:rowOff>130968</xdr:rowOff>
    </xdr:to>
    <xdr:graphicFrame macro="">
      <xdr:nvGraphicFramePr>
        <xdr:cNvPr id="14" name="Диаграмма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22</xdr:col>
      <xdr:colOff>601132</xdr:colOff>
      <xdr:row>54</xdr:row>
      <xdr:rowOff>10583</xdr:rowOff>
    </xdr:from>
    <xdr:to>
      <xdr:col>29</xdr:col>
      <xdr:colOff>20716</xdr:colOff>
      <xdr:row>64</xdr:row>
      <xdr:rowOff>119063</xdr:rowOff>
    </xdr:to>
    <xdr:graphicFrame macro="">
      <xdr:nvGraphicFramePr>
        <xdr:cNvPr id="15" name="Диаграмма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10</xdr:col>
      <xdr:colOff>0</xdr:colOff>
      <xdr:row>67</xdr:row>
      <xdr:rowOff>0</xdr:rowOff>
    </xdr:from>
    <xdr:to>
      <xdr:col>15</xdr:col>
      <xdr:colOff>530834</xdr:colOff>
      <xdr:row>79</xdr:row>
      <xdr:rowOff>130968</xdr:rowOff>
    </xdr:to>
    <xdr:graphicFrame macro="">
      <xdr:nvGraphicFramePr>
        <xdr:cNvPr id="16" name="Диаграмма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16</xdr:col>
      <xdr:colOff>136523</xdr:colOff>
      <xdr:row>67</xdr:row>
      <xdr:rowOff>0</xdr:rowOff>
    </xdr:from>
    <xdr:to>
      <xdr:col>22</xdr:col>
      <xdr:colOff>402773</xdr:colOff>
      <xdr:row>79</xdr:row>
      <xdr:rowOff>119062</xdr:rowOff>
    </xdr:to>
    <xdr:graphicFrame macro="">
      <xdr:nvGraphicFramePr>
        <xdr:cNvPr id="17" name="Диаграмма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23</xdr:col>
      <xdr:colOff>8466</xdr:colOff>
      <xdr:row>67</xdr:row>
      <xdr:rowOff>0</xdr:rowOff>
    </xdr:from>
    <xdr:to>
      <xdr:col>29</xdr:col>
      <xdr:colOff>41883</xdr:colOff>
      <xdr:row>79</xdr:row>
      <xdr:rowOff>107156</xdr:rowOff>
    </xdr:to>
    <xdr:graphicFrame macro="">
      <xdr:nvGraphicFramePr>
        <xdr:cNvPr id="18" name="Диаграмма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10</xdr:col>
      <xdr:colOff>0</xdr:colOff>
      <xdr:row>82</xdr:row>
      <xdr:rowOff>0</xdr:rowOff>
    </xdr:from>
    <xdr:to>
      <xdr:col>15</xdr:col>
      <xdr:colOff>530834</xdr:colOff>
      <xdr:row>94</xdr:row>
      <xdr:rowOff>166687</xdr:rowOff>
    </xdr:to>
    <xdr:graphicFrame macro="">
      <xdr:nvGraphicFramePr>
        <xdr:cNvPr id="19" name="Диаграмма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16</xdr:col>
      <xdr:colOff>168273</xdr:colOff>
      <xdr:row>81</xdr:row>
      <xdr:rowOff>296333</xdr:rowOff>
    </xdr:from>
    <xdr:to>
      <xdr:col>22</xdr:col>
      <xdr:colOff>434523</xdr:colOff>
      <xdr:row>94</xdr:row>
      <xdr:rowOff>166687</xdr:rowOff>
    </xdr:to>
    <xdr:graphicFrame macro="">
      <xdr:nvGraphicFramePr>
        <xdr:cNvPr id="20" name="Диаграмма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23</xdr:col>
      <xdr:colOff>50799</xdr:colOff>
      <xdr:row>81</xdr:row>
      <xdr:rowOff>285750</xdr:rowOff>
    </xdr:from>
    <xdr:to>
      <xdr:col>29</xdr:col>
      <xdr:colOff>84216</xdr:colOff>
      <xdr:row>94</xdr:row>
      <xdr:rowOff>142875</xdr:rowOff>
    </xdr:to>
    <xdr:graphicFrame macro="">
      <xdr:nvGraphicFramePr>
        <xdr:cNvPr id="21" name="Диаграмма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10</xdr:col>
      <xdr:colOff>0</xdr:colOff>
      <xdr:row>97</xdr:row>
      <xdr:rowOff>7937</xdr:rowOff>
    </xdr:from>
    <xdr:to>
      <xdr:col>15</xdr:col>
      <xdr:colOff>530834</xdr:colOff>
      <xdr:row>106</xdr:row>
      <xdr:rowOff>166687</xdr:rowOff>
    </xdr:to>
    <xdr:graphicFrame macro="">
      <xdr:nvGraphicFramePr>
        <xdr:cNvPr id="22" name="Диаграмма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16</xdr:col>
      <xdr:colOff>178856</xdr:colOff>
      <xdr:row>96</xdr:row>
      <xdr:rowOff>306915</xdr:rowOff>
    </xdr:from>
    <xdr:to>
      <xdr:col>22</xdr:col>
      <xdr:colOff>445106</xdr:colOff>
      <xdr:row>106</xdr:row>
      <xdr:rowOff>154781</xdr:rowOff>
    </xdr:to>
    <xdr:graphicFrame macro="">
      <xdr:nvGraphicFramePr>
        <xdr:cNvPr id="23" name="Диаграмма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23</xdr:col>
      <xdr:colOff>50799</xdr:colOff>
      <xdr:row>96</xdr:row>
      <xdr:rowOff>306916</xdr:rowOff>
    </xdr:from>
    <xdr:to>
      <xdr:col>29</xdr:col>
      <xdr:colOff>84216</xdr:colOff>
      <xdr:row>106</xdr:row>
      <xdr:rowOff>142874</xdr:rowOff>
    </xdr:to>
    <xdr:graphicFrame macro="">
      <xdr:nvGraphicFramePr>
        <xdr:cNvPr id="24" name="Диаграмма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10</xdr:col>
      <xdr:colOff>34924</xdr:colOff>
      <xdr:row>122</xdr:row>
      <xdr:rowOff>38101</xdr:rowOff>
    </xdr:from>
    <xdr:to>
      <xdr:col>22</xdr:col>
      <xdr:colOff>470174</xdr:colOff>
      <xdr:row>126</xdr:row>
      <xdr:rowOff>169334</xdr:rowOff>
    </xdr:to>
    <xdr:graphicFrame macro="">
      <xdr:nvGraphicFramePr>
        <xdr:cNvPr id="29" name="Диаграмма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10</xdr:col>
      <xdr:colOff>38100</xdr:colOff>
      <xdr:row>131</xdr:row>
      <xdr:rowOff>138111</xdr:rowOff>
    </xdr:from>
    <xdr:to>
      <xdr:col>22</xdr:col>
      <xdr:colOff>473350</xdr:colOff>
      <xdr:row>138</xdr:row>
      <xdr:rowOff>38765</xdr:rowOff>
    </xdr:to>
    <xdr:graphicFrame macro="">
      <xdr:nvGraphicFramePr>
        <xdr:cNvPr id="31" name="Диаграмма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10</xdr:col>
      <xdr:colOff>38100</xdr:colOff>
      <xdr:row>141</xdr:row>
      <xdr:rowOff>35717</xdr:rowOff>
    </xdr:from>
    <xdr:to>
      <xdr:col>22</xdr:col>
      <xdr:colOff>473350</xdr:colOff>
      <xdr:row>146</xdr:row>
      <xdr:rowOff>169333</xdr:rowOff>
    </xdr:to>
    <xdr:graphicFrame macro="">
      <xdr:nvGraphicFramePr>
        <xdr:cNvPr id="34" name="Диаграмма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10</xdr:col>
      <xdr:colOff>22223</xdr:colOff>
      <xdr:row>113</xdr:row>
      <xdr:rowOff>118269</xdr:rowOff>
    </xdr:from>
    <xdr:to>
      <xdr:col>22</xdr:col>
      <xdr:colOff>457473</xdr:colOff>
      <xdr:row>118</xdr:row>
      <xdr:rowOff>189706</xdr:rowOff>
    </xdr:to>
    <xdr:graphicFrame macro="">
      <xdr:nvGraphicFramePr>
        <xdr:cNvPr id="37" name="Диаграмма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ro@cbonds.info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47"/>
  <sheetViews>
    <sheetView showGridLines="0" tabSelected="1" zoomScale="70" zoomScaleNormal="70" workbookViewId="0"/>
  </sheetViews>
  <sheetFormatPr defaultRowHeight="15" x14ac:dyDescent="0.25"/>
  <cols>
    <col min="1" max="1" width="34.28515625" customWidth="1"/>
    <col min="2" max="2" width="7" hidden="1" customWidth="1"/>
    <col min="3" max="3" width="14" customWidth="1"/>
    <col min="4" max="4" width="12.140625" customWidth="1"/>
    <col min="5" max="7" width="11.5703125" bestFit="1" customWidth="1"/>
    <col min="8" max="8" width="11.5703125" customWidth="1"/>
    <col min="9" max="9" width="11.5703125" style="7" bestFit="1" customWidth="1"/>
    <col min="10" max="10" width="3" customWidth="1"/>
    <col min="21" max="21" width="4" customWidth="1"/>
    <col min="29" max="29" width="7.42578125" customWidth="1"/>
  </cols>
  <sheetData>
    <row r="1" spans="1:10" ht="42" customHeight="1" x14ac:dyDescent="0.25">
      <c r="B1" s="71" t="s">
        <v>2</v>
      </c>
      <c r="C1" s="71"/>
      <c r="D1" s="1" t="s">
        <v>1</v>
      </c>
    </row>
    <row r="3" spans="1:10" ht="21" customHeight="1" x14ac:dyDescent="0.25">
      <c r="A3" s="8" t="s">
        <v>42</v>
      </c>
    </row>
    <row r="5" spans="1:10" ht="24.75" customHeight="1" x14ac:dyDescent="0.25">
      <c r="A5" s="2" t="s">
        <v>28</v>
      </c>
    </row>
    <row r="6" spans="1:10" ht="33.75" customHeight="1" x14ac:dyDescent="0.25">
      <c r="A6" s="3" t="s">
        <v>44</v>
      </c>
      <c r="B6" s="5"/>
      <c r="C6" s="6" t="s">
        <v>43</v>
      </c>
      <c r="D6" s="72">
        <v>44135</v>
      </c>
      <c r="E6" s="72">
        <v>44165</v>
      </c>
      <c r="F6" s="72">
        <v>44165</v>
      </c>
      <c r="G6" s="72">
        <v>44196</v>
      </c>
      <c r="H6" s="72">
        <v>44227</v>
      </c>
      <c r="I6" s="73">
        <v>44255</v>
      </c>
    </row>
    <row r="7" spans="1:10" ht="15.75" thickBot="1" x14ac:dyDescent="0.3">
      <c r="A7" s="9" t="s">
        <v>29</v>
      </c>
      <c r="B7" s="10"/>
      <c r="C7" s="10"/>
      <c r="D7" s="10"/>
      <c r="E7" s="10"/>
      <c r="F7" s="10"/>
      <c r="G7" s="10"/>
      <c r="H7" s="10"/>
      <c r="I7" s="21"/>
    </row>
    <row r="8" spans="1:10" x14ac:dyDescent="0.25">
      <c r="A8" s="11" t="s">
        <v>30</v>
      </c>
      <c r="B8" s="12"/>
      <c r="C8" s="13" t="s">
        <v>7</v>
      </c>
      <c r="D8" s="25">
        <f>SUM(D9:D18)</f>
        <v>201.54637864</v>
      </c>
      <c r="E8" s="25">
        <f>SUM(E9:E18)</f>
        <v>271.25615677000002</v>
      </c>
      <c r="F8" s="25">
        <f t="shared" ref="F8:I8" si="0">SUM(F9:F18)</f>
        <v>272.12387923</v>
      </c>
      <c r="G8" s="25">
        <f t="shared" si="0"/>
        <v>208.86371262999998</v>
      </c>
      <c r="H8" s="25">
        <f t="shared" si="0"/>
        <v>208.88178535000003</v>
      </c>
      <c r="I8" s="26">
        <f t="shared" si="0"/>
        <v>209.49403958000002</v>
      </c>
    </row>
    <row r="9" spans="1:10" x14ac:dyDescent="0.25">
      <c r="A9" s="14" t="s">
        <v>31</v>
      </c>
      <c r="B9" s="15"/>
      <c r="C9" s="16" t="s">
        <v>7</v>
      </c>
      <c r="D9" s="27">
        <f>SUM(D23,D26,D28,D33)</f>
        <v>116.17248000000001</v>
      </c>
      <c r="E9" s="27">
        <f t="shared" ref="E9:I9" si="1">SUM(E23,E26,E28,E33)</f>
        <v>117.73014000000001</v>
      </c>
      <c r="F9" s="27">
        <f t="shared" si="1"/>
        <v>117.73014000000001</v>
      </c>
      <c r="G9" s="27">
        <f t="shared" si="1"/>
        <v>121.07209000000002</v>
      </c>
      <c r="H9" s="27">
        <f t="shared" si="1"/>
        <v>119.81574000000001</v>
      </c>
      <c r="I9" s="28">
        <f t="shared" si="1"/>
        <v>122.08541</v>
      </c>
    </row>
    <row r="10" spans="1:10" x14ac:dyDescent="0.25">
      <c r="A10" s="17" t="s">
        <v>32</v>
      </c>
      <c r="B10" s="12"/>
      <c r="C10" s="13" t="s">
        <v>7</v>
      </c>
      <c r="D10" s="25">
        <f>SUM(D40,D43,D45,D50)</f>
        <v>23.838990000000003</v>
      </c>
      <c r="E10" s="25">
        <f t="shared" ref="E10:I10" si="2">SUM(E40,E43,E45,E50)</f>
        <v>23.65804</v>
      </c>
      <c r="F10" s="25">
        <f t="shared" si="2"/>
        <v>23.65804</v>
      </c>
      <c r="G10" s="25">
        <f t="shared" si="2"/>
        <v>24.02872</v>
      </c>
      <c r="H10" s="25">
        <f t="shared" si="2"/>
        <v>24.14274</v>
      </c>
      <c r="I10" s="26">
        <f t="shared" si="2"/>
        <v>24.375230000000002</v>
      </c>
      <c r="J10" s="20"/>
    </row>
    <row r="11" spans="1:10" x14ac:dyDescent="0.25">
      <c r="A11" s="14" t="s">
        <v>33</v>
      </c>
      <c r="B11" s="15"/>
      <c r="C11" s="16" t="s">
        <v>7</v>
      </c>
      <c r="D11" s="27">
        <f>SUM(D57:D60,D62)</f>
        <v>34.87660408</v>
      </c>
      <c r="E11" s="27">
        <f t="shared" ref="E11:I11" si="3">SUM(E57:E60,E62)</f>
        <v>102.57960312</v>
      </c>
      <c r="F11" s="27">
        <f t="shared" si="3"/>
        <v>102.57960312</v>
      </c>
      <c r="G11" s="27">
        <f t="shared" si="3"/>
        <v>35.188514599999998</v>
      </c>
      <c r="H11" s="27">
        <f t="shared" si="3"/>
        <v>35.007899299999998</v>
      </c>
      <c r="I11" s="28">
        <f t="shared" si="3"/>
        <v>34.499377680000002</v>
      </c>
    </row>
    <row r="12" spans="1:10" x14ac:dyDescent="0.25">
      <c r="A12" s="17" t="s">
        <v>34</v>
      </c>
      <c r="B12" s="12"/>
      <c r="C12" s="13" t="s">
        <v>7</v>
      </c>
      <c r="D12" s="25">
        <f t="shared" ref="D12:I12" si="4">SUM(D70,D73,D78)</f>
        <v>14.321069999999999</v>
      </c>
      <c r="E12" s="25">
        <f t="shared" si="4"/>
        <v>14.46003</v>
      </c>
      <c r="F12" s="25">
        <f t="shared" si="4"/>
        <v>14.46003</v>
      </c>
      <c r="G12" s="25">
        <f t="shared" si="4"/>
        <v>14.5672</v>
      </c>
      <c r="H12" s="25">
        <f t="shared" si="4"/>
        <v>14.640429999999999</v>
      </c>
      <c r="I12" s="26">
        <f t="shared" si="4"/>
        <v>14.613959999999999</v>
      </c>
    </row>
    <row r="13" spans="1:10" x14ac:dyDescent="0.25">
      <c r="A13" s="14" t="s">
        <v>35</v>
      </c>
      <c r="B13" s="15"/>
      <c r="C13" s="16" t="s">
        <v>7</v>
      </c>
      <c r="D13" s="27">
        <f t="shared" ref="D13:I13" si="5">SUM(D85,D88,D93)</f>
        <v>5.1063899999999993</v>
      </c>
      <c r="E13" s="27">
        <f t="shared" si="5"/>
        <v>5.0547000000000004</v>
      </c>
      <c r="F13" s="27">
        <f t="shared" si="5"/>
        <v>5.0547000000000004</v>
      </c>
      <c r="G13" s="27">
        <f t="shared" si="5"/>
        <v>5.0506099999999998</v>
      </c>
      <c r="H13" s="27">
        <f t="shared" si="5"/>
        <v>6.5515799999999995</v>
      </c>
      <c r="I13" s="28">
        <f t="shared" si="5"/>
        <v>5.7496500000000008</v>
      </c>
    </row>
    <row r="14" spans="1:10" x14ac:dyDescent="0.25">
      <c r="A14" s="17" t="s">
        <v>36</v>
      </c>
      <c r="B14" s="12"/>
      <c r="C14" s="13" t="s">
        <v>7</v>
      </c>
      <c r="D14" s="25">
        <f t="shared" ref="D14:I14" si="6">SUM(D100,D103,D107)</f>
        <v>4.92828</v>
      </c>
      <c r="E14" s="25">
        <f t="shared" si="6"/>
        <v>4.84124</v>
      </c>
      <c r="F14" s="25">
        <f t="shared" si="6"/>
        <v>5.7012400000000003</v>
      </c>
      <c r="G14" s="25">
        <f t="shared" si="6"/>
        <v>5.4694299999999991</v>
      </c>
      <c r="H14" s="25">
        <f t="shared" si="6"/>
        <v>5.3290100000000002</v>
      </c>
      <c r="I14" s="26">
        <f t="shared" si="6"/>
        <v>4.9107099999999999</v>
      </c>
    </row>
    <row r="15" spans="1:10" x14ac:dyDescent="0.25">
      <c r="A15" s="14" t="s">
        <v>37</v>
      </c>
      <c r="B15" s="15"/>
      <c r="C15" s="16" t="s">
        <v>7</v>
      </c>
      <c r="D15" s="27">
        <f t="shared" ref="D15:I15" si="7">SUM(D114)</f>
        <v>1.5645899999999999</v>
      </c>
      <c r="E15" s="27">
        <f t="shared" si="7"/>
        <v>1.61449</v>
      </c>
      <c r="F15" s="27">
        <f t="shared" si="7"/>
        <v>1.61449</v>
      </c>
      <c r="G15" s="27">
        <f t="shared" si="7"/>
        <v>1.6540600000000001</v>
      </c>
      <c r="H15" s="27">
        <f t="shared" si="7"/>
        <v>1.5784400000000001</v>
      </c>
      <c r="I15" s="28">
        <f t="shared" si="7"/>
        <v>1.47255</v>
      </c>
    </row>
    <row r="16" spans="1:10" x14ac:dyDescent="0.25">
      <c r="A16" s="17" t="s">
        <v>38</v>
      </c>
      <c r="B16" s="12"/>
      <c r="C16" s="13" t="s">
        <v>7</v>
      </c>
      <c r="D16" s="25">
        <f t="shared" ref="D16:I16" si="8">SUM(D123,D125)</f>
        <v>0.73797456000000006</v>
      </c>
      <c r="E16" s="25">
        <f t="shared" si="8"/>
        <v>0.73055364999999994</v>
      </c>
      <c r="F16" s="25">
        <f t="shared" si="8"/>
        <v>0.73827610999999993</v>
      </c>
      <c r="G16" s="25">
        <f t="shared" si="8"/>
        <v>0.74885802999999995</v>
      </c>
      <c r="H16" s="25">
        <f t="shared" si="8"/>
        <v>0.78583605000000001</v>
      </c>
      <c r="I16" s="26">
        <f t="shared" si="8"/>
        <v>0.77647189999999999</v>
      </c>
    </row>
    <row r="17" spans="1:10" x14ac:dyDescent="0.25">
      <c r="A17" s="14" t="s">
        <v>39</v>
      </c>
      <c r="B17" s="15"/>
      <c r="C17" s="16" t="s">
        <v>7</v>
      </c>
      <c r="D17" s="27"/>
      <c r="E17" s="27"/>
      <c r="F17" s="27">
        <f>SUM(F132,F137)</f>
        <v>0</v>
      </c>
      <c r="G17" s="27">
        <f>SUM(G132,G137)</f>
        <v>0.5</v>
      </c>
      <c r="H17" s="27">
        <f>SUM(H132,H137)</f>
        <v>0.5</v>
      </c>
      <c r="I17" s="28">
        <f>SUM(I132,I137)</f>
        <v>0.5</v>
      </c>
    </row>
    <row r="18" spans="1:10" x14ac:dyDescent="0.25">
      <c r="A18" s="17" t="s">
        <v>40</v>
      </c>
      <c r="B18" s="12"/>
      <c r="C18" s="13" t="s">
        <v>7</v>
      </c>
      <c r="D18" s="25"/>
      <c r="E18" s="25">
        <f>SUM(E144:E145)</f>
        <v>0.58735999999999999</v>
      </c>
      <c r="F18" s="25">
        <f>SUM(F144:F145)</f>
        <v>0.58735999999999999</v>
      </c>
      <c r="G18" s="25">
        <f>SUM(G144:G145)</f>
        <v>0.58422999999999992</v>
      </c>
      <c r="H18" s="25">
        <f>SUM(H144:H145)</f>
        <v>0.53010999999999997</v>
      </c>
      <c r="I18" s="26">
        <f>SUM(I144:I145)</f>
        <v>0.51068000000000002</v>
      </c>
    </row>
    <row r="20" spans="1:10" ht="24.75" customHeight="1" x14ac:dyDescent="0.25">
      <c r="A20" s="2" t="s">
        <v>17</v>
      </c>
    </row>
    <row r="21" spans="1:10" ht="33.75" customHeight="1" x14ac:dyDescent="0.25">
      <c r="A21" s="3" t="s">
        <v>44</v>
      </c>
      <c r="B21" s="5" t="s">
        <v>0</v>
      </c>
      <c r="C21" s="6" t="s">
        <v>43</v>
      </c>
      <c r="D21" s="72">
        <v>44135</v>
      </c>
      <c r="E21" s="72">
        <v>44165</v>
      </c>
      <c r="F21" s="72">
        <v>44165</v>
      </c>
      <c r="G21" s="72">
        <v>44196</v>
      </c>
      <c r="H21" s="72">
        <v>44227</v>
      </c>
      <c r="I21" s="73">
        <v>44255</v>
      </c>
    </row>
    <row r="22" spans="1:10" ht="15.75" thickBot="1" x14ac:dyDescent="0.3">
      <c r="A22" s="9" t="s">
        <v>12</v>
      </c>
      <c r="B22" s="10"/>
      <c r="C22" s="10"/>
      <c r="D22" s="10"/>
      <c r="E22" s="10"/>
      <c r="F22" s="10"/>
      <c r="G22" s="10"/>
      <c r="H22" s="10"/>
      <c r="I22" s="21"/>
      <c r="J22" s="20"/>
    </row>
    <row r="23" spans="1:10" x14ac:dyDescent="0.25">
      <c r="A23" s="11" t="s">
        <v>41</v>
      </c>
      <c r="B23" s="12"/>
      <c r="C23" s="13" t="s">
        <v>7</v>
      </c>
      <c r="D23" s="45">
        <f>SUM(D24,D26,D28)</f>
        <v>57.134399999999999</v>
      </c>
      <c r="E23" s="45">
        <f t="shared" ref="E23:I23" si="9">SUM(E24,E26,E28)</f>
        <v>58.556849999999997</v>
      </c>
      <c r="F23" s="45">
        <f>SUM(F24,F26,F28)</f>
        <v>58.556849999999997</v>
      </c>
      <c r="G23" s="45">
        <f t="shared" si="9"/>
        <v>60.534310000000005</v>
      </c>
      <c r="H23" s="45">
        <f t="shared" si="9"/>
        <v>60.399190000000004</v>
      </c>
      <c r="I23" s="46">
        <f t="shared" si="9"/>
        <v>62.03284</v>
      </c>
    </row>
    <row r="24" spans="1:10" x14ac:dyDescent="0.25">
      <c r="A24" s="31" t="s">
        <v>3</v>
      </c>
      <c r="B24" s="15">
        <v>148</v>
      </c>
      <c r="C24" s="16" t="s">
        <v>7</v>
      </c>
      <c r="D24" s="47">
        <f>_xll.CbondsIndexValue($B24,D$21)</f>
        <v>23.67258</v>
      </c>
      <c r="E24" s="47">
        <f>_xll.CbondsIndexValue($B24,E$21)</f>
        <v>24.04025</v>
      </c>
      <c r="F24" s="47">
        <f>_xll.CbondsIndexValue($B24,F$21)</f>
        <v>24.04025</v>
      </c>
      <c r="G24" s="47">
        <f>_xll.CbondsIndexValue($B24,G$21)</f>
        <v>24.183009999999999</v>
      </c>
      <c r="H24" s="47">
        <f>_xll.CbondsIndexValue($B24,H$21)</f>
        <v>24.64648</v>
      </c>
      <c r="I24" s="48">
        <f>_xll.CbondsIndexValue($B24,I$21)</f>
        <v>25.599769999999999</v>
      </c>
    </row>
    <row r="25" spans="1:10" x14ac:dyDescent="0.25">
      <c r="A25" s="33" t="s">
        <v>8</v>
      </c>
      <c r="B25" s="12">
        <v>22521</v>
      </c>
      <c r="C25" s="13" t="s">
        <v>7</v>
      </c>
      <c r="D25" s="45">
        <f>_xll.CbondsIndexValue($B25,D$21)</f>
        <v>1.0764800000000001</v>
      </c>
      <c r="E25" s="45">
        <f>_xll.CbondsIndexValue($B25,E$21)</f>
        <v>0.37619000000000002</v>
      </c>
      <c r="F25" s="45">
        <f>_xll.CbondsIndexValue($B25,F$21)</f>
        <v>0.37619000000000002</v>
      </c>
      <c r="G25" s="45">
        <f>_xll.CbondsIndexValue($B25,G$21)</f>
        <v>0</v>
      </c>
      <c r="H25" s="45">
        <f>_xll.CbondsIndexValue($B25,H$21)</f>
        <v>0</v>
      </c>
      <c r="I25" s="46">
        <f>_xll.CbondsIndexValue($B25,I$21)</f>
        <v>0</v>
      </c>
    </row>
    <row r="26" spans="1:10" x14ac:dyDescent="0.25">
      <c r="A26" s="31" t="s">
        <v>4</v>
      </c>
      <c r="B26" s="15">
        <v>22519</v>
      </c>
      <c r="C26" s="16" t="s">
        <v>7</v>
      </c>
      <c r="D26" s="47">
        <f>_xll.CbondsIndexValue($B26,D$21)</f>
        <v>2.3043300000000002</v>
      </c>
      <c r="E26" s="47">
        <f>_xll.CbondsIndexValue($B26,E$21)</f>
        <v>2.3557999999999999</v>
      </c>
      <c r="F26" s="47">
        <f>_xll.CbondsIndexValue($B26,F$21)</f>
        <v>2.3557999999999999</v>
      </c>
      <c r="G26" s="47">
        <f>_xll.CbondsIndexValue($B26,G$21)</f>
        <v>2.5457999999999998</v>
      </c>
      <c r="H26" s="47">
        <f>_xll.CbondsIndexValue($B26,H$21)</f>
        <v>2.52474</v>
      </c>
      <c r="I26" s="48">
        <f>_xll.CbondsIndexValue($B26,I$21)</f>
        <v>2.4388899999999998</v>
      </c>
    </row>
    <row r="27" spans="1:10" x14ac:dyDescent="0.25">
      <c r="A27" s="33" t="s">
        <v>10</v>
      </c>
      <c r="B27" s="12">
        <v>22523</v>
      </c>
      <c r="C27" s="61" t="s">
        <v>7</v>
      </c>
      <c r="D27" s="52">
        <f>_xll.CbondsIndexValue($B27,D$21)</f>
        <v>0.47142000000000001</v>
      </c>
      <c r="E27" s="52">
        <f>_xll.CbondsIndexValue($B27,E$21)</f>
        <v>1.435E-2</v>
      </c>
      <c r="F27" s="58">
        <f>_xll.CbondsIndexValue($B27,F$21)</f>
        <v>1.435E-2</v>
      </c>
      <c r="G27" s="45">
        <f>_xll.CbondsIndexValue($B27,G$21)</f>
        <v>0.1973</v>
      </c>
      <c r="H27" s="45">
        <f>_xll.CbondsIndexValue($B27,H$21)</f>
        <v>0</v>
      </c>
      <c r="I27" s="46">
        <f>_xll.CbondsIndexValue($B27,I$21)</f>
        <v>0</v>
      </c>
    </row>
    <row r="28" spans="1:10" x14ac:dyDescent="0.25">
      <c r="A28" s="31" t="s">
        <v>5</v>
      </c>
      <c r="B28" s="15">
        <v>142</v>
      </c>
      <c r="C28" s="16" t="s">
        <v>7</v>
      </c>
      <c r="D28" s="47">
        <f>_xll.CbondsIndexValue($B28,D$21)</f>
        <v>31.157489999999999</v>
      </c>
      <c r="E28" s="47">
        <f>_xll.CbondsIndexValue($B28,E$21)</f>
        <v>32.160800000000002</v>
      </c>
      <c r="F28" s="47">
        <f>_xll.CbondsIndexValue($B28,F$21)</f>
        <v>32.160800000000002</v>
      </c>
      <c r="G28" s="47">
        <f>_xll.CbondsIndexValue($B28,G$21)</f>
        <v>33.805500000000002</v>
      </c>
      <c r="H28" s="47">
        <f>_xll.CbondsIndexValue($B28,H$21)</f>
        <v>33.227969999999999</v>
      </c>
      <c r="I28" s="48">
        <f>_xll.CbondsIndexValue($B28,I$21)</f>
        <v>33.99418</v>
      </c>
    </row>
    <row r="29" spans="1:10" x14ac:dyDescent="0.25">
      <c r="A29" s="33" t="s">
        <v>6</v>
      </c>
      <c r="B29" s="12">
        <v>9433</v>
      </c>
      <c r="C29" s="13" t="s">
        <v>7</v>
      </c>
      <c r="D29" s="45">
        <f>_xll.CbondsIndexValue($B29,D$21)</f>
        <v>19.56503</v>
      </c>
      <c r="E29" s="45">
        <f>_xll.CbondsIndexValue($B29,E$21)</f>
        <v>20.219670000000001</v>
      </c>
      <c r="F29" s="45">
        <f>_xll.CbondsIndexValue($B29,F$21)</f>
        <v>20.219670000000001</v>
      </c>
      <c r="G29" s="45">
        <f>_xll.CbondsIndexValue($B29,G$21)</f>
        <v>21.542269999999998</v>
      </c>
      <c r="H29" s="45">
        <f>_xll.CbondsIndexValue($B29,H$21)</f>
        <v>21.133759999999999</v>
      </c>
      <c r="I29" s="46">
        <f>_xll.CbondsIndexValue($B29,I$21)</f>
        <v>23.66507</v>
      </c>
    </row>
    <row r="30" spans="1:10" x14ac:dyDescent="0.25">
      <c r="A30" s="34" t="s">
        <v>13</v>
      </c>
      <c r="B30" s="15">
        <v>9435</v>
      </c>
      <c r="C30" s="16" t="s">
        <v>7</v>
      </c>
      <c r="D30" s="47">
        <f>_xll.CbondsIndexValue($B30,D$21)</f>
        <v>11.7165</v>
      </c>
      <c r="E30" s="47">
        <f>_xll.CbondsIndexValue($B30,E$21)</f>
        <v>12.06583</v>
      </c>
      <c r="F30" s="47">
        <f>_xll.CbondsIndexValue($B30,F$21)</f>
        <v>12.06583</v>
      </c>
      <c r="G30" s="47">
        <f>_xll.CbondsIndexValue($B30,G$21)</f>
        <v>12.388500000000001</v>
      </c>
      <c r="H30" s="47">
        <f>_xll.CbondsIndexValue($B30,H$21)</f>
        <v>12.26146</v>
      </c>
      <c r="I30" s="48">
        <f>_xll.CbondsIndexValue($B30,I$21)</f>
        <v>10.40334</v>
      </c>
    </row>
    <row r="31" spans="1:10" ht="15.75" thickBot="1" x14ac:dyDescent="0.3">
      <c r="A31" s="59" t="s">
        <v>9</v>
      </c>
      <c r="B31" s="60">
        <v>22525</v>
      </c>
      <c r="C31" s="61" t="s">
        <v>7</v>
      </c>
      <c r="D31" s="52">
        <f>_xll.CbondsIndexValue($B31,D$21)</f>
        <v>1.0294700000000001</v>
      </c>
      <c r="E31" s="58">
        <f>_xll.CbondsIndexValue($B31,E$21)</f>
        <v>0.37509999999999999</v>
      </c>
      <c r="F31" s="58">
        <f>_xll.CbondsIndexValue($B31,F$21)</f>
        <v>0.37509999999999999</v>
      </c>
      <c r="G31" s="58">
        <f>_xll.CbondsIndexValue($B31,G$21)</f>
        <v>1.52321</v>
      </c>
      <c r="H31" s="58">
        <f>_xll.CbondsIndexValue($B31,H$21)</f>
        <v>0.23369000000000001</v>
      </c>
      <c r="I31" s="62">
        <f>_xll.CbondsIndexValue($B31,I$21)</f>
        <v>0.2777</v>
      </c>
    </row>
    <row r="32" spans="1:10" ht="15.75" thickBot="1" x14ac:dyDescent="0.3">
      <c r="A32" s="18" t="s">
        <v>14</v>
      </c>
      <c r="B32" s="4"/>
      <c r="C32" s="4"/>
      <c r="D32" s="49"/>
      <c r="E32" s="49"/>
      <c r="F32" s="49"/>
      <c r="G32" s="49"/>
      <c r="H32" s="49"/>
      <c r="I32" s="50"/>
    </row>
    <row r="33" spans="1:10" x14ac:dyDescent="0.25">
      <c r="A33" s="11" t="s">
        <v>11</v>
      </c>
      <c r="B33" s="12">
        <v>21595</v>
      </c>
      <c r="C33" s="13" t="s">
        <v>7</v>
      </c>
      <c r="D33" s="45">
        <f>_xll.CbondsIndexValue($B33,D$21)</f>
        <v>25.576260000000001</v>
      </c>
      <c r="E33" s="45">
        <f>_xll.CbondsIndexValue($B33,E$21)</f>
        <v>24.656690000000001</v>
      </c>
      <c r="F33" s="45">
        <f>_xll.CbondsIndexValue($B33,F$21)</f>
        <v>24.656690000000001</v>
      </c>
      <c r="G33" s="45">
        <f>_xll.CbondsIndexValue($B33,G$21)</f>
        <v>24.18648</v>
      </c>
      <c r="H33" s="45">
        <f>_xll.CbondsIndexValue($B33,H$21)</f>
        <v>23.66384</v>
      </c>
      <c r="I33" s="46">
        <f>_xll.CbondsIndexValue($B33,I$21)</f>
        <v>23.619499999999999</v>
      </c>
    </row>
    <row r="34" spans="1:10" x14ac:dyDescent="0.25">
      <c r="A34" s="14" t="s">
        <v>15</v>
      </c>
      <c r="B34" s="15">
        <v>21627</v>
      </c>
      <c r="C34" s="16" t="s">
        <v>7</v>
      </c>
      <c r="D34" s="47">
        <f>_xll.CbondsIndexValue($B34,D$21)</f>
        <v>9.0671800000000005</v>
      </c>
      <c r="E34" s="47">
        <f>_xll.CbondsIndexValue($B34,E$21)</f>
        <v>9.1342099999999995</v>
      </c>
      <c r="F34" s="47">
        <f>_xll.CbondsIndexValue($B34,F$21)</f>
        <v>9.1342099999999995</v>
      </c>
      <c r="G34" s="47">
        <f>_xll.CbondsIndexValue($B34,G$21)</f>
        <v>9.1863100000000006</v>
      </c>
      <c r="H34" s="47">
        <f>_xll.CbondsIndexValue($B34,H$21)</f>
        <v>9.1702300000000001</v>
      </c>
      <c r="I34" s="48">
        <f>_xll.CbondsIndexValue($B34,I$21)</f>
        <v>9.1559899999999992</v>
      </c>
    </row>
    <row r="35" spans="1:10" x14ac:dyDescent="0.25">
      <c r="A35" s="17" t="s">
        <v>16</v>
      </c>
      <c r="B35" s="12">
        <v>21611</v>
      </c>
      <c r="C35" s="13" t="s">
        <v>7</v>
      </c>
      <c r="D35" s="45">
        <f>_xll.CbondsIndexValue($B35,D$21)</f>
        <v>16.509080000000001</v>
      </c>
      <c r="E35" s="45">
        <f>_xll.CbondsIndexValue($B35,E$21)</f>
        <v>15.52247</v>
      </c>
      <c r="F35" s="45">
        <f>_xll.CbondsIndexValue($B35,F$21)</f>
        <v>15.52247</v>
      </c>
      <c r="G35" s="45">
        <f>_xll.CbondsIndexValue($B35,G$21)</f>
        <v>15.000170000000001</v>
      </c>
      <c r="H35" s="45">
        <f>_xll.CbondsIndexValue($B35,H$21)</f>
        <v>14.49361</v>
      </c>
      <c r="I35" s="46">
        <f>_xll.CbondsIndexValue($B35,I$21)</f>
        <v>14.4635</v>
      </c>
      <c r="J35" s="20"/>
    </row>
    <row r="36" spans="1:10" ht="16.5" customHeight="1" x14ac:dyDescent="0.25">
      <c r="I36"/>
    </row>
    <row r="37" spans="1:10" ht="24.75" customHeight="1" x14ac:dyDescent="0.25">
      <c r="A37" s="2" t="s">
        <v>18</v>
      </c>
    </row>
    <row r="38" spans="1:10" ht="33.75" customHeight="1" x14ac:dyDescent="0.25">
      <c r="A38" s="3" t="s">
        <v>44</v>
      </c>
      <c r="B38" s="5" t="s">
        <v>0</v>
      </c>
      <c r="C38" s="6" t="s">
        <v>43</v>
      </c>
      <c r="D38" s="72">
        <v>44135</v>
      </c>
      <c r="E38" s="72">
        <v>44165</v>
      </c>
      <c r="F38" s="72">
        <v>44165</v>
      </c>
      <c r="G38" s="72">
        <v>44196</v>
      </c>
      <c r="H38" s="72">
        <v>44227</v>
      </c>
      <c r="I38" s="73">
        <v>44255</v>
      </c>
    </row>
    <row r="39" spans="1:10" ht="15.75" thickBot="1" x14ac:dyDescent="0.3">
      <c r="A39" s="9" t="s">
        <v>12</v>
      </c>
      <c r="B39" s="10"/>
      <c r="C39" s="10"/>
      <c r="D39" s="10"/>
      <c r="E39" s="10"/>
      <c r="F39" s="10"/>
      <c r="G39" s="10"/>
      <c r="H39" s="10"/>
      <c r="I39" s="21"/>
    </row>
    <row r="40" spans="1:10" x14ac:dyDescent="0.25">
      <c r="A40" s="11" t="s">
        <v>41</v>
      </c>
      <c r="B40" s="12"/>
      <c r="C40" s="13" t="s">
        <v>7</v>
      </c>
      <c r="D40" s="45">
        <f>SUM(D41,D43,D45)</f>
        <v>11.714510000000001</v>
      </c>
      <c r="E40" s="45">
        <f t="shared" ref="E40" si="10">SUM(E41,E43,E45)</f>
        <v>11.68219</v>
      </c>
      <c r="F40" s="45">
        <f t="shared" ref="F40" si="11">SUM(F41,F43,F45)</f>
        <v>11.68219</v>
      </c>
      <c r="G40" s="45">
        <f t="shared" ref="G40" si="12">SUM(G41,G43,G45)</f>
        <v>11.96621</v>
      </c>
      <c r="H40" s="45">
        <f t="shared" ref="H40" si="13">SUM(H41,H43,H45)</f>
        <v>12.010169999999999</v>
      </c>
      <c r="I40" s="46">
        <f t="shared" ref="I40" si="14">SUM(I41,I43,I45)</f>
        <v>12.437830000000002</v>
      </c>
    </row>
    <row r="41" spans="1:10" x14ac:dyDescent="0.25">
      <c r="A41" s="31" t="s">
        <v>3</v>
      </c>
      <c r="B41" s="15">
        <v>143</v>
      </c>
      <c r="C41" s="16" t="s">
        <v>7</v>
      </c>
      <c r="D41" s="47">
        <f>_xll.CbondsIndexValue($B41,D$38)</f>
        <v>4.0603499999999997</v>
      </c>
      <c r="E41" s="47">
        <f>_xll.CbondsIndexValue($B41,E$38)</f>
        <v>3.8376800000000002</v>
      </c>
      <c r="F41" s="47">
        <f>_xll.CbondsIndexValue($B41,F$38)</f>
        <v>3.8376800000000002</v>
      </c>
      <c r="G41" s="47">
        <f>_xll.CbondsIndexValue($B41,G$38)</f>
        <v>4.0351299999999997</v>
      </c>
      <c r="H41" s="47">
        <f>_xll.CbondsIndexValue($B41,H$38)</f>
        <v>4.0076700000000001</v>
      </c>
      <c r="I41" s="48">
        <f>_xll.CbondsIndexValue($B41,I$38)</f>
        <v>4.6311400000000003</v>
      </c>
    </row>
    <row r="42" spans="1:10" x14ac:dyDescent="0.25">
      <c r="A42" s="33" t="s">
        <v>8</v>
      </c>
      <c r="B42" s="12">
        <v>22509</v>
      </c>
      <c r="C42" s="13" t="s">
        <v>7</v>
      </c>
      <c r="D42" s="45">
        <f>_xll.CbondsIndexValue($B42,D$38)</f>
        <v>0</v>
      </c>
      <c r="E42" s="45">
        <f>_xll.CbondsIndexValue($B42,E$38)</f>
        <v>0</v>
      </c>
      <c r="F42" s="45">
        <f>_xll.CbondsIndexValue($B42,F$38)</f>
        <v>0</v>
      </c>
      <c r="G42" s="45">
        <f>_xll.CbondsIndexValue($B42,G$38)</f>
        <v>0.15914</v>
      </c>
      <c r="H42" s="45">
        <f>_xll.CbondsIndexValue($B42,H$38)</f>
        <v>0</v>
      </c>
      <c r="I42" s="46">
        <f>_xll.CbondsIndexValue($B42,I$38)</f>
        <v>0</v>
      </c>
    </row>
    <row r="43" spans="1:10" x14ac:dyDescent="0.25">
      <c r="A43" s="31" t="s">
        <v>4</v>
      </c>
      <c r="B43" s="15">
        <v>3965</v>
      </c>
      <c r="C43" s="63" t="s">
        <v>7</v>
      </c>
      <c r="D43" s="51">
        <f>_xll.CbondsIndexValue($B43,D$38)</f>
        <v>1.00864</v>
      </c>
      <c r="E43" s="51">
        <f>_xll.CbondsIndexValue($B43,E$38)</f>
        <v>1.00454</v>
      </c>
      <c r="F43" s="64">
        <f>_xll.CbondsIndexValue($B43,F$38)</f>
        <v>1.00454</v>
      </c>
      <c r="G43" s="64">
        <f>_xll.CbondsIndexValue($B43,G$38)</f>
        <v>0.97497</v>
      </c>
      <c r="H43" s="47">
        <f>_xll.CbondsIndexValue($B43,H$38)</f>
        <v>0.96309999999999996</v>
      </c>
      <c r="I43" s="48">
        <f>_xll.CbondsIndexValue($B43,I$38)</f>
        <v>0.96797</v>
      </c>
    </row>
    <row r="44" spans="1:10" x14ac:dyDescent="0.25">
      <c r="A44" s="33" t="s">
        <v>10</v>
      </c>
      <c r="B44" s="12">
        <v>22511</v>
      </c>
      <c r="C44" s="13" t="s">
        <v>7</v>
      </c>
      <c r="D44" s="45">
        <f>_xll.CbondsIndexValue($B44,D$38)</f>
        <v>1.6100000000000001E-3</v>
      </c>
      <c r="E44" s="45">
        <f>_xll.CbondsIndexValue($B44,E$38)</f>
        <v>0</v>
      </c>
      <c r="F44" s="45">
        <f>_xll.CbondsIndexValue($B44,F$38)</f>
        <v>0</v>
      </c>
      <c r="G44" s="45">
        <f>_xll.CbondsIndexValue($B44,G$38)</f>
        <v>0</v>
      </c>
      <c r="H44" s="45">
        <f>_xll.CbondsIndexValue($B44,H$38)</f>
        <v>0</v>
      </c>
      <c r="I44" s="46">
        <f>_xll.CbondsIndexValue($B44,I$38)</f>
        <v>0</v>
      </c>
    </row>
    <row r="45" spans="1:10" x14ac:dyDescent="0.25">
      <c r="A45" s="31" t="s">
        <v>5</v>
      </c>
      <c r="B45" s="15">
        <v>3541</v>
      </c>
      <c r="C45" s="16" t="s">
        <v>7</v>
      </c>
      <c r="D45" s="47">
        <f>_xll.CbondsIndexValue($B45,D$38)</f>
        <v>6.6455200000000003</v>
      </c>
      <c r="E45" s="47">
        <f>_xll.CbondsIndexValue($B45,E$38)</f>
        <v>6.8399700000000001</v>
      </c>
      <c r="F45" s="47">
        <f>_xll.CbondsIndexValue($B45,F$38)</f>
        <v>6.8399700000000001</v>
      </c>
      <c r="G45" s="47">
        <f>_xll.CbondsIndexValue($B45,G$38)</f>
        <v>6.9561099999999998</v>
      </c>
      <c r="H45" s="47">
        <f>_xll.CbondsIndexValue($B45,H$38)</f>
        <v>7.0393999999999997</v>
      </c>
      <c r="I45" s="48">
        <f>_xll.CbondsIndexValue($B45,I$38)</f>
        <v>6.8387200000000004</v>
      </c>
    </row>
    <row r="46" spans="1:10" x14ac:dyDescent="0.25">
      <c r="A46" s="33" t="s">
        <v>6</v>
      </c>
      <c r="B46" s="12">
        <v>22505</v>
      </c>
      <c r="C46" s="61" t="s">
        <v>7</v>
      </c>
      <c r="D46" s="52"/>
      <c r="E46" s="52"/>
      <c r="F46" s="58">
        <f>_xll.CbondsIndexValue($B46,F$38)</f>
        <v>4.6901200000000003</v>
      </c>
      <c r="G46" s="45">
        <f>_xll.CbondsIndexValue($B46,G$38)</f>
        <v>4.6625800000000002</v>
      </c>
      <c r="H46" s="45">
        <f>_xll.CbondsIndexValue($B46,H$38)</f>
        <v>4.8079900000000002</v>
      </c>
      <c r="I46" s="46">
        <f>_xll.CbondsIndexValue($B46,I$38)</f>
        <v>4.8325800000000001</v>
      </c>
    </row>
    <row r="47" spans="1:10" x14ac:dyDescent="0.25">
      <c r="A47" s="34" t="s">
        <v>13</v>
      </c>
      <c r="B47" s="15">
        <v>22507</v>
      </c>
      <c r="C47" s="16" t="s">
        <v>7</v>
      </c>
      <c r="D47" s="47"/>
      <c r="E47" s="47"/>
      <c r="F47" s="47">
        <f>_xll.CbondsIndexValue($B47,F$38)</f>
        <v>2.2412399999999999</v>
      </c>
      <c r="G47" s="47">
        <f>_xll.CbondsIndexValue($B47,G$38)</f>
        <v>2.27624</v>
      </c>
      <c r="H47" s="47">
        <f>_xll.CbondsIndexValue($B47,H$38)</f>
        <v>2.2399</v>
      </c>
      <c r="I47" s="48">
        <f>_xll.CbondsIndexValue($B47,I$38)</f>
        <v>2.0055200000000002</v>
      </c>
    </row>
    <row r="48" spans="1:10" ht="15.75" thickBot="1" x14ac:dyDescent="0.3">
      <c r="A48" s="33" t="s">
        <v>9</v>
      </c>
      <c r="B48" s="12">
        <v>22513</v>
      </c>
      <c r="C48" s="61" t="s">
        <v>7</v>
      </c>
      <c r="D48" s="52">
        <f>_xll.CbondsIndexValue($B48,D$38)</f>
        <v>4.2500000000000003E-2</v>
      </c>
      <c r="E48" s="58">
        <f>_xll.CbondsIndexValue($B48,E$38)</f>
        <v>9.1939999999999994E-2</v>
      </c>
      <c r="F48" s="45">
        <f>_xll.CbondsIndexValue($B48,F$38)</f>
        <v>9.1939999999999994E-2</v>
      </c>
      <c r="G48" s="45">
        <f>_xll.CbondsIndexValue($B48,G$38)</f>
        <v>7.0569999999999994E-2</v>
      </c>
      <c r="H48" s="45">
        <f>_xll.CbondsIndexValue($B48,H$38)</f>
        <v>0.18468000000000001</v>
      </c>
      <c r="I48" s="46">
        <f>_xll.CbondsIndexValue($B48,I$38)</f>
        <v>1.91E-3</v>
      </c>
    </row>
    <row r="49" spans="1:9" ht="15.75" thickBot="1" x14ac:dyDescent="0.3">
      <c r="A49" s="18" t="s">
        <v>14</v>
      </c>
      <c r="B49" s="4"/>
      <c r="C49" s="4"/>
      <c r="D49" s="49"/>
      <c r="E49" s="49"/>
      <c r="F49" s="49"/>
      <c r="G49" s="49"/>
      <c r="H49" s="49"/>
      <c r="I49" s="50"/>
    </row>
    <row r="50" spans="1:9" x14ac:dyDescent="0.25">
      <c r="A50" s="11" t="s">
        <v>11</v>
      </c>
      <c r="B50" s="12">
        <v>21591</v>
      </c>
      <c r="C50" s="13" t="s">
        <v>7</v>
      </c>
      <c r="D50" s="45">
        <f>_xll.CbondsIndexValue($B50,D$21)</f>
        <v>4.4703200000000001</v>
      </c>
      <c r="E50" s="45">
        <f>_xll.CbondsIndexValue($B50,E$21)</f>
        <v>4.1313399999999998</v>
      </c>
      <c r="F50" s="45">
        <f>_xll.CbondsIndexValue($B50,F$21)</f>
        <v>4.1313399999999998</v>
      </c>
      <c r="G50" s="45">
        <f>_xll.CbondsIndexValue($B50,G$21)</f>
        <v>4.1314299999999999</v>
      </c>
      <c r="H50" s="45">
        <f>_xll.CbondsIndexValue($B50,H$21)</f>
        <v>4.1300699999999999</v>
      </c>
      <c r="I50" s="46">
        <f>_xll.CbondsIndexValue($B50,I$21)</f>
        <v>4.1307099999999997</v>
      </c>
    </row>
    <row r="51" spans="1:9" x14ac:dyDescent="0.25">
      <c r="A51" s="14" t="s">
        <v>15</v>
      </c>
      <c r="B51" s="15">
        <v>21623</v>
      </c>
      <c r="C51" s="16" t="s">
        <v>7</v>
      </c>
      <c r="D51" s="47">
        <f>_xll.CbondsIndexValue($B51,D$21)</f>
        <v>3.25</v>
      </c>
      <c r="E51" s="47">
        <f>_xll.CbondsIndexValue($B51,E$21)</f>
        <v>3.25</v>
      </c>
      <c r="F51" s="47">
        <f>_xll.CbondsIndexValue($B51,F$21)</f>
        <v>3.25</v>
      </c>
      <c r="G51" s="47">
        <f>_xll.CbondsIndexValue($B51,G$21)</f>
        <v>3.25</v>
      </c>
      <c r="H51" s="47">
        <f>_xll.CbondsIndexValue($B51,H$21)</f>
        <v>3.25</v>
      </c>
      <c r="I51" s="48">
        <f>_xll.CbondsIndexValue($B51,I$21)</f>
        <v>3.25</v>
      </c>
    </row>
    <row r="52" spans="1:9" x14ac:dyDescent="0.25">
      <c r="A52" s="17" t="s">
        <v>16</v>
      </c>
      <c r="B52" s="12">
        <v>21607</v>
      </c>
      <c r="C52" s="13" t="s">
        <v>7</v>
      </c>
      <c r="D52" s="45">
        <f>_xll.CbondsIndexValue($B52,D$21)</f>
        <v>1.2203200000000001</v>
      </c>
      <c r="E52" s="45">
        <f>_xll.CbondsIndexValue($B52,E$21)</f>
        <v>0.88134000000000001</v>
      </c>
      <c r="F52" s="45">
        <f>_xll.CbondsIndexValue($B52,F$21)</f>
        <v>0.88134000000000001</v>
      </c>
      <c r="G52" s="45">
        <f>_xll.CbondsIndexValue($B52,G$21)</f>
        <v>0.88143000000000005</v>
      </c>
      <c r="H52" s="45">
        <f>_xll.CbondsIndexValue($B52,H$21)</f>
        <v>0.88007000000000002</v>
      </c>
      <c r="I52" s="46">
        <f>_xll.CbondsIndexValue($B52,I$21)</f>
        <v>0.88070999999999999</v>
      </c>
    </row>
    <row r="53" spans="1:9" ht="15.75" customHeight="1" x14ac:dyDescent="0.25">
      <c r="I53"/>
    </row>
    <row r="54" spans="1:9" ht="24.75" customHeight="1" x14ac:dyDescent="0.25">
      <c r="A54" s="2" t="s">
        <v>26</v>
      </c>
    </row>
    <row r="55" spans="1:9" ht="30.75" customHeight="1" x14ac:dyDescent="0.25">
      <c r="A55" s="3" t="s">
        <v>44</v>
      </c>
      <c r="B55" s="5" t="s">
        <v>0</v>
      </c>
      <c r="C55" s="6" t="s">
        <v>43</v>
      </c>
      <c r="D55" s="72">
        <v>44135</v>
      </c>
      <c r="E55" s="72">
        <v>44165</v>
      </c>
      <c r="F55" s="72">
        <v>44165</v>
      </c>
      <c r="G55" s="72">
        <v>44196</v>
      </c>
      <c r="H55" s="72">
        <v>44227</v>
      </c>
      <c r="I55" s="73">
        <v>44255</v>
      </c>
    </row>
    <row r="56" spans="1:9" ht="15.75" thickBot="1" x14ac:dyDescent="0.3">
      <c r="A56" s="9" t="s">
        <v>12</v>
      </c>
      <c r="B56" s="10"/>
      <c r="C56" s="10"/>
      <c r="D56" s="10"/>
      <c r="E56" s="10"/>
      <c r="F56" s="10"/>
      <c r="G56" s="10"/>
      <c r="H56" s="10"/>
      <c r="I56" s="21"/>
    </row>
    <row r="57" spans="1:9" x14ac:dyDescent="0.25">
      <c r="A57" s="11" t="s">
        <v>41</v>
      </c>
      <c r="B57" s="12"/>
      <c r="C57" s="13" t="s">
        <v>7</v>
      </c>
      <c r="D57" s="45">
        <f>SUM(D58:D60)</f>
        <v>0.13118204</v>
      </c>
      <c r="E57" s="45">
        <f t="shared" ref="E57:H57" si="15">SUM(E58:E60)</f>
        <v>34.213296559999996</v>
      </c>
      <c r="F57" s="45">
        <f t="shared" si="15"/>
        <v>34.213296559999996</v>
      </c>
      <c r="G57" s="45">
        <f t="shared" si="15"/>
        <v>0.1856573</v>
      </c>
      <c r="H57" s="45">
        <f t="shared" si="15"/>
        <v>0.18606965</v>
      </c>
      <c r="I57" s="45">
        <f>SUM(I58:I60)</f>
        <v>0.18718383999999999</v>
      </c>
    </row>
    <row r="58" spans="1:9" x14ac:dyDescent="0.25">
      <c r="A58" s="39" t="s">
        <v>3</v>
      </c>
      <c r="B58" s="35">
        <v>150</v>
      </c>
      <c r="C58" s="36" t="s">
        <v>7</v>
      </c>
      <c r="D58" s="51" t="str">
        <f>_xll.CbondsIndexValue($B58,D$55)</f>
        <v>No data</v>
      </c>
      <c r="E58" s="51">
        <f>_xll.CbondsIndexValue($B58,E$55)</f>
        <v>31.68439</v>
      </c>
      <c r="F58" s="51">
        <f>_xll.CbondsIndexValue($B58,F$55)</f>
        <v>31.68439</v>
      </c>
      <c r="G58" s="51" t="str">
        <f>_xll.CbondsIndexValue($B58,G$55)</f>
        <v>No data</v>
      </c>
      <c r="H58" s="51" t="str">
        <f>_xll.CbondsIndexValue($B58,H$55)</f>
        <v>No data</v>
      </c>
      <c r="I58" s="51" t="str">
        <f>_xll.CbondsIndexValue($B58,I$55)</f>
        <v>No data</v>
      </c>
    </row>
    <row r="59" spans="1:9" x14ac:dyDescent="0.25">
      <c r="A59" s="40" t="s">
        <v>4</v>
      </c>
      <c r="B59" s="37">
        <v>151</v>
      </c>
      <c r="C59" s="38" t="s">
        <v>7</v>
      </c>
      <c r="D59" s="52">
        <f>_xll.CbondsIndexValue($B59,D$55)/1000</f>
        <v>0.13118204</v>
      </c>
      <c r="E59" s="52">
        <f>_xll.CbondsIndexValue($B59,E$55)/1000</f>
        <v>0.13121655999999998</v>
      </c>
      <c r="F59" s="52">
        <f>_xll.CbondsIndexValue($B59,F$55)/1000</f>
        <v>0.13121655999999998</v>
      </c>
      <c r="G59" s="52">
        <f>_xll.CbondsIndexValue($B59,G$55)/1000</f>
        <v>0.1856573</v>
      </c>
      <c r="H59" s="52">
        <f>_xll.CbondsIndexValue($B59,H$55)/1000</f>
        <v>0.18606965</v>
      </c>
      <c r="I59" s="52">
        <f>_xll.CbondsIndexValue($B59,I$55)/1000</f>
        <v>0.18718383999999999</v>
      </c>
    </row>
    <row r="60" spans="1:9" ht="15.75" thickBot="1" x14ac:dyDescent="0.3">
      <c r="A60" s="39" t="s">
        <v>5</v>
      </c>
      <c r="B60" s="35">
        <v>149</v>
      </c>
      <c r="C60" s="36" t="s">
        <v>7</v>
      </c>
      <c r="D60" s="51" t="str">
        <f>_xll.CbondsIndexValue($B60,D$55)</f>
        <v>No data</v>
      </c>
      <c r="E60" s="51">
        <f>_xll.CbondsIndexValue($B60,E$55)</f>
        <v>2.3976899999999999</v>
      </c>
      <c r="F60" s="51">
        <f>_xll.CbondsIndexValue($B60,F$55)</f>
        <v>2.3976899999999999</v>
      </c>
      <c r="G60" s="51" t="str">
        <f>_xll.CbondsIndexValue($B60,G$55)</f>
        <v>No data</v>
      </c>
      <c r="H60" s="53" t="str">
        <f>_xll.CbondsIndexValue($B60,H$55)</f>
        <v>No data</v>
      </c>
      <c r="I60" s="51" t="str">
        <f>_xll.CbondsIndexValue($B60,I$55)</f>
        <v>No data</v>
      </c>
    </row>
    <row r="61" spans="1:9" ht="15.75" thickBot="1" x14ac:dyDescent="0.3">
      <c r="A61" s="18" t="s">
        <v>14</v>
      </c>
      <c r="B61" s="4"/>
      <c r="C61" s="4"/>
      <c r="D61" s="49"/>
      <c r="E61" s="49"/>
      <c r="F61" s="49"/>
      <c r="G61" s="49"/>
      <c r="H61" s="49"/>
      <c r="I61" s="50"/>
    </row>
    <row r="62" spans="1:9" x14ac:dyDescent="0.25">
      <c r="A62" s="23" t="s">
        <v>11</v>
      </c>
      <c r="B62" s="15">
        <v>21601</v>
      </c>
      <c r="C62" s="16" t="s">
        <v>7</v>
      </c>
      <c r="D62" s="47">
        <f>_xll.CbondsIndexValue($B62,D$55)</f>
        <v>34.614240000000002</v>
      </c>
      <c r="E62" s="47">
        <f>_xll.CbondsIndexValue($B62,E$21)</f>
        <v>34.153010000000002</v>
      </c>
      <c r="F62" s="47">
        <f>_xll.CbondsIndexValue($B62,F$21)</f>
        <v>34.153010000000002</v>
      </c>
      <c r="G62" s="47">
        <f>_xll.CbondsIndexValue($B62,G$21)</f>
        <v>34.8172</v>
      </c>
      <c r="H62" s="47">
        <f>_xll.CbondsIndexValue($B62,H$21)</f>
        <v>34.635759999999998</v>
      </c>
      <c r="I62" s="48">
        <f>_xll.CbondsIndexValue($B62,I$21)</f>
        <v>34.125010000000003</v>
      </c>
    </row>
    <row r="63" spans="1:9" x14ac:dyDescent="0.25">
      <c r="A63" s="17" t="s">
        <v>15</v>
      </c>
      <c r="B63" s="12">
        <v>21633</v>
      </c>
      <c r="C63" s="13" t="s">
        <v>7</v>
      </c>
      <c r="D63" s="45">
        <f>_xll.CbondsIndexValue($B63,D$21)</f>
        <v>22.825420000000001</v>
      </c>
      <c r="E63" s="45">
        <f>_xll.CbondsIndexValue($B63,E$21)</f>
        <v>22.893979999999999</v>
      </c>
      <c r="F63" s="45">
        <f>_xll.CbondsIndexValue($B63,F$21)</f>
        <v>22.893979999999999</v>
      </c>
      <c r="G63" s="45">
        <f>_xll.CbondsIndexValue($B63,G$21)</f>
        <v>23.547260000000001</v>
      </c>
      <c r="H63" s="45">
        <f>_xll.CbondsIndexValue($B63,H$21)</f>
        <v>23.530809999999999</v>
      </c>
      <c r="I63" s="46">
        <f>_xll.CbondsIndexValue($B63,I$21)</f>
        <v>23.516249999999999</v>
      </c>
    </row>
    <row r="64" spans="1:9" x14ac:dyDescent="0.25">
      <c r="A64" s="14" t="s">
        <v>27</v>
      </c>
      <c r="B64" s="15">
        <v>1827</v>
      </c>
      <c r="C64" s="16" t="s">
        <v>7</v>
      </c>
      <c r="D64" s="47">
        <f>_xll.CbondsIndexValue($B64,D$21)</f>
        <v>0.11507000000000001</v>
      </c>
      <c r="E64" s="47">
        <f>_xll.CbondsIndexValue($B64,E$21)</f>
        <v>0.11507000000000001</v>
      </c>
      <c r="F64" s="47">
        <f>_xll.CbondsIndexValue($B64,F$21)</f>
        <v>0.11507000000000001</v>
      </c>
      <c r="G64" s="47">
        <f>_xll.CbondsIndexValue($B64,G$21)</f>
        <v>0.11507000000000001</v>
      </c>
      <c r="H64" s="47">
        <f>_xll.CbondsIndexValue($B64,H$21)</f>
        <v>0.11507000000000001</v>
      </c>
      <c r="I64" s="48">
        <f>_xll.CbondsIndexValue($B64,I$21)</f>
        <v>0.11507000000000001</v>
      </c>
    </row>
    <row r="65" spans="1:9" x14ac:dyDescent="0.25">
      <c r="A65" s="17" t="s">
        <v>16</v>
      </c>
      <c r="B65" s="12">
        <v>21617</v>
      </c>
      <c r="C65" s="13" t="s">
        <v>7</v>
      </c>
      <c r="D65" s="45">
        <f>_xll.CbondsIndexValue($B65,D$21)</f>
        <v>11.67374</v>
      </c>
      <c r="E65" s="45">
        <f>_xll.CbondsIndexValue($B65,E$21)</f>
        <v>11.14396</v>
      </c>
      <c r="F65" s="45">
        <f>_xll.CbondsIndexValue($B65,F$21)</f>
        <v>11.14396</v>
      </c>
      <c r="G65" s="45">
        <f>_xll.CbondsIndexValue($B65,G$21)</f>
        <v>11.154870000000001</v>
      </c>
      <c r="H65" s="45">
        <f>_xll.CbondsIndexValue($B65,H$21)</f>
        <v>10.989879999999999</v>
      </c>
      <c r="I65" s="46">
        <f>_xll.CbondsIndexValue($B65,I$21)</f>
        <v>10.493679999999999</v>
      </c>
    </row>
    <row r="66" spans="1:9" ht="15.75" customHeight="1" x14ac:dyDescent="0.25"/>
    <row r="67" spans="1:9" ht="24.75" customHeight="1" x14ac:dyDescent="0.25">
      <c r="A67" s="2" t="s">
        <v>19</v>
      </c>
    </row>
    <row r="68" spans="1:9" ht="27.75" customHeight="1" x14ac:dyDescent="0.25">
      <c r="A68" s="3" t="s">
        <v>44</v>
      </c>
      <c r="B68" s="5" t="s">
        <v>0</v>
      </c>
      <c r="C68" s="6" t="s">
        <v>43</v>
      </c>
      <c r="D68" s="72">
        <v>44135</v>
      </c>
      <c r="E68" s="72">
        <v>44165</v>
      </c>
      <c r="F68" s="72">
        <v>44165</v>
      </c>
      <c r="G68" s="72">
        <v>44196</v>
      </c>
      <c r="H68" s="72">
        <v>44227</v>
      </c>
      <c r="I68" s="73">
        <v>44255</v>
      </c>
    </row>
    <row r="69" spans="1:9" ht="15.75" thickBot="1" x14ac:dyDescent="0.3">
      <c r="A69" s="9" t="s">
        <v>12</v>
      </c>
      <c r="B69" s="10"/>
      <c r="C69" s="10"/>
      <c r="D69" s="10"/>
      <c r="E69" s="10"/>
      <c r="F69" s="10"/>
      <c r="G69" s="10"/>
      <c r="H69" s="10"/>
      <c r="I69" s="21"/>
    </row>
    <row r="70" spans="1:9" x14ac:dyDescent="0.25">
      <c r="A70" s="23" t="s">
        <v>41</v>
      </c>
      <c r="B70" s="15"/>
      <c r="C70" s="16" t="s">
        <v>7</v>
      </c>
      <c r="D70" s="47">
        <f>SUM(D71,D73)</f>
        <v>3.7631399999999999</v>
      </c>
      <c r="E70" s="47">
        <f t="shared" ref="E70:I70" si="16">SUM(E71,E73)</f>
        <v>3.8921000000000001</v>
      </c>
      <c r="F70" s="47">
        <f t="shared" si="16"/>
        <v>3.8921000000000001</v>
      </c>
      <c r="G70" s="47">
        <f t="shared" si="16"/>
        <v>3.9698599999999997</v>
      </c>
      <c r="H70" s="47">
        <f t="shared" si="16"/>
        <v>4.0430899999999994</v>
      </c>
      <c r="I70" s="48">
        <f t="shared" si="16"/>
        <v>4.0166199999999996</v>
      </c>
    </row>
    <row r="71" spans="1:9" x14ac:dyDescent="0.25">
      <c r="A71" s="32" t="s">
        <v>3</v>
      </c>
      <c r="B71" s="12">
        <v>147</v>
      </c>
      <c r="C71" s="38" t="s">
        <v>7</v>
      </c>
      <c r="D71" s="45">
        <f>_xll.CbondsIndexValue($B71,D$21)</f>
        <v>0.76602999999999999</v>
      </c>
      <c r="E71" s="45">
        <f>_xll.CbondsIndexValue($B71,E$21)</f>
        <v>0.88499000000000005</v>
      </c>
      <c r="F71" s="45">
        <f>_xll.CbondsIndexValue($B71,F$21)</f>
        <v>0.88499000000000005</v>
      </c>
      <c r="G71" s="45">
        <f>_xll.CbondsIndexValue($B71,G$21)</f>
        <v>0.93333999999999995</v>
      </c>
      <c r="H71" s="45">
        <f>_xll.CbondsIndexValue($B71,H$21)</f>
        <v>1.00657</v>
      </c>
      <c r="I71" s="46">
        <f>_xll.CbondsIndexValue($B71,I$21)</f>
        <v>0.98009999999999997</v>
      </c>
    </row>
    <row r="72" spans="1:9" x14ac:dyDescent="0.25">
      <c r="A72" s="34" t="s">
        <v>8</v>
      </c>
      <c r="B72" s="15">
        <v>22497</v>
      </c>
      <c r="C72" s="16" t="s">
        <v>7</v>
      </c>
      <c r="D72" s="47">
        <f>_xll.CbondsIndexValue($B72,D$21)</f>
        <v>6.6180000000000003E-2</v>
      </c>
      <c r="E72" s="47">
        <f>_xll.CbondsIndexValue($B72,E$21)</f>
        <v>0.15193999999999999</v>
      </c>
      <c r="F72" s="47">
        <f>_xll.CbondsIndexValue($B72,F$21)</f>
        <v>0.15193999999999999</v>
      </c>
      <c r="G72" s="47">
        <f>_xll.CbondsIndexValue($B72,G$21)</f>
        <v>2.7099999999999999E-2</v>
      </c>
      <c r="H72" s="47">
        <f>_xll.CbondsIndexValue($B72,H$21)</f>
        <v>0</v>
      </c>
      <c r="I72" s="48">
        <f>_xll.CbondsIndexValue($B72,I$21)</f>
        <v>0</v>
      </c>
    </row>
    <row r="73" spans="1:9" x14ac:dyDescent="0.25">
      <c r="A73" s="32" t="s">
        <v>5</v>
      </c>
      <c r="B73" s="60">
        <v>146</v>
      </c>
      <c r="C73" s="38" t="s">
        <v>7</v>
      </c>
      <c r="D73" s="58">
        <f>_xll.CbondsIndexValue($B73,D$21)</f>
        <v>2.9971100000000002</v>
      </c>
      <c r="E73" s="58">
        <f>_xll.CbondsIndexValue($B73,E$21)</f>
        <v>3.0071099999999999</v>
      </c>
      <c r="F73" s="45">
        <f>_xll.CbondsIndexValue($B73,F$21)</f>
        <v>3.0071099999999999</v>
      </c>
      <c r="G73" s="45">
        <f>_xll.CbondsIndexValue($B73,G$21)</f>
        <v>3.0365199999999999</v>
      </c>
      <c r="H73" s="45">
        <f>_xll.CbondsIndexValue($B73,H$21)</f>
        <v>3.0365199999999999</v>
      </c>
      <c r="I73" s="46">
        <f>_xll.CbondsIndexValue($B73,I$21)</f>
        <v>3.0365199999999999</v>
      </c>
    </row>
    <row r="74" spans="1:9" x14ac:dyDescent="0.25">
      <c r="A74" s="54" t="s">
        <v>6</v>
      </c>
      <c r="B74" s="35">
        <v>22557</v>
      </c>
      <c r="C74" s="63" t="s">
        <v>7</v>
      </c>
      <c r="D74" s="51"/>
      <c r="E74" s="51"/>
      <c r="F74" s="51">
        <f>_xll.CbondsIndexValue($B74,F$21)</f>
        <v>0.61646999999999996</v>
      </c>
      <c r="G74" s="51">
        <f>_xll.CbondsIndexValue($B74,G$21)</f>
        <v>0.64588000000000001</v>
      </c>
      <c r="H74" s="51">
        <f>_xll.CbondsIndexValue($B74,H$21)</f>
        <v>0.64588000000000001</v>
      </c>
      <c r="I74" s="65">
        <f>_xll.CbondsIndexValue($B74,I$21)</f>
        <v>0.64588000000000001</v>
      </c>
    </row>
    <row r="75" spans="1:9" x14ac:dyDescent="0.25">
      <c r="A75" s="56" t="s">
        <v>13</v>
      </c>
      <c r="B75" s="60">
        <v>25175</v>
      </c>
      <c r="C75" s="38" t="s">
        <v>7</v>
      </c>
      <c r="D75" s="58"/>
      <c r="E75" s="58"/>
      <c r="F75" s="58">
        <f>_xll.CbondsIndexValue($B75,F$21)</f>
        <v>2.3906399999999999</v>
      </c>
      <c r="G75" s="58">
        <f>_xll.CbondsIndexValue($B75,G$21)</f>
        <v>2.3906399999999999</v>
      </c>
      <c r="H75" s="58">
        <f>_xll.CbondsIndexValue($B75,H$21)</f>
        <v>2.3906399999999999</v>
      </c>
      <c r="I75" s="62">
        <f>_xll.CbondsIndexValue($B75,I$21)</f>
        <v>2.3906399999999999</v>
      </c>
    </row>
    <row r="76" spans="1:9" ht="15.75" thickBot="1" x14ac:dyDescent="0.3">
      <c r="A76" s="34" t="s">
        <v>9</v>
      </c>
      <c r="B76" s="15">
        <v>22499</v>
      </c>
      <c r="C76" s="16" t="s">
        <v>7</v>
      </c>
      <c r="D76" s="51"/>
      <c r="E76" s="51"/>
      <c r="F76" s="51">
        <f>_xll.CbondsIndexValue($B76,F$21)</f>
        <v>0.01</v>
      </c>
      <c r="G76" s="47">
        <f>_xll.CbondsIndexValue($B76,G$21)</f>
        <v>2.9409999999999999E-2</v>
      </c>
      <c r="H76" s="47">
        <f>_xll.CbondsIndexValue($B76,H$21)</f>
        <v>0</v>
      </c>
      <c r="I76" s="48">
        <f>_xll.CbondsIndexValue($B76,I$21)</f>
        <v>0</v>
      </c>
    </row>
    <row r="77" spans="1:9" ht="15.75" thickBot="1" x14ac:dyDescent="0.3">
      <c r="A77" s="18" t="s">
        <v>14</v>
      </c>
      <c r="B77" s="4"/>
      <c r="C77" s="4"/>
      <c r="D77" s="49"/>
      <c r="E77" s="49"/>
      <c r="F77" s="49"/>
      <c r="G77" s="49"/>
      <c r="H77" s="49"/>
      <c r="I77" s="50"/>
    </row>
    <row r="78" spans="1:9" x14ac:dyDescent="0.25">
      <c r="A78" s="11" t="s">
        <v>11</v>
      </c>
      <c r="B78" s="12">
        <v>21587</v>
      </c>
      <c r="C78" s="13" t="s">
        <v>7</v>
      </c>
      <c r="D78" s="45">
        <f>_xll.CbondsIndexValue($B78,D$21)</f>
        <v>7.5608199999999997</v>
      </c>
      <c r="E78" s="45">
        <f>_xll.CbondsIndexValue($B78,E$21)</f>
        <v>7.5608199999999997</v>
      </c>
      <c r="F78" s="45">
        <f>_xll.CbondsIndexValue($B78,F$21)</f>
        <v>7.5608199999999997</v>
      </c>
      <c r="G78" s="45">
        <f>_xll.CbondsIndexValue($B78,G$21)</f>
        <v>7.5608199999999997</v>
      </c>
      <c r="H78" s="45">
        <f>_xll.CbondsIndexValue($B78,H$21)</f>
        <v>7.5608199999999997</v>
      </c>
      <c r="I78" s="46">
        <f>_xll.CbondsIndexValue($B78,I$21)</f>
        <v>7.5608199999999997</v>
      </c>
    </row>
    <row r="79" spans="1:9" x14ac:dyDescent="0.25">
      <c r="A79" s="14" t="s">
        <v>15</v>
      </c>
      <c r="B79" s="15">
        <v>21619</v>
      </c>
      <c r="C79" s="36" t="s">
        <v>7</v>
      </c>
      <c r="D79" s="47">
        <f>_xll.CbondsIndexValue($B79,D$21)</f>
        <v>2.8108200000000001</v>
      </c>
      <c r="E79" s="47">
        <f>_xll.CbondsIndexValue($B79,E$21)</f>
        <v>2.8108200000000001</v>
      </c>
      <c r="F79" s="47">
        <f>_xll.CbondsIndexValue($B79,F$21)</f>
        <v>2.8108200000000001</v>
      </c>
      <c r="G79" s="47">
        <f>_xll.CbondsIndexValue($B79,G$21)</f>
        <v>2.8108200000000001</v>
      </c>
      <c r="H79" s="47">
        <f>_xll.CbondsIndexValue($B79,H$21)</f>
        <v>2.8108200000000001</v>
      </c>
      <c r="I79" s="48">
        <f>_xll.CbondsIndexValue($B79,I$21)</f>
        <v>2.8108200000000001</v>
      </c>
    </row>
    <row r="80" spans="1:9" x14ac:dyDescent="0.25">
      <c r="A80" s="17" t="s">
        <v>16</v>
      </c>
      <c r="B80" s="12">
        <v>21603</v>
      </c>
      <c r="C80" s="13" t="s">
        <v>7</v>
      </c>
      <c r="D80" s="45">
        <f>_xll.CbondsIndexValue($B80,D$21)</f>
        <v>4.75</v>
      </c>
      <c r="E80" s="45">
        <f>_xll.CbondsIndexValue($B80,E$21)</f>
        <v>4.75</v>
      </c>
      <c r="F80" s="45">
        <f>_xll.CbondsIndexValue($B80,F$21)</f>
        <v>4.75</v>
      </c>
      <c r="G80" s="45">
        <f>_xll.CbondsIndexValue($B80,G$21)</f>
        <v>4.75</v>
      </c>
      <c r="H80" s="45">
        <f>_xll.CbondsIndexValue($B80,H$21)</f>
        <v>4.75</v>
      </c>
      <c r="I80" s="46">
        <f>_xll.CbondsIndexValue($B80,I$21)</f>
        <v>4.75</v>
      </c>
    </row>
    <row r="81" spans="1:10" ht="15" customHeight="1" x14ac:dyDescent="0.25"/>
    <row r="82" spans="1:10" ht="24.75" customHeight="1" x14ac:dyDescent="0.25">
      <c r="A82" s="2" t="s">
        <v>20</v>
      </c>
    </row>
    <row r="83" spans="1:10" ht="30" customHeight="1" x14ac:dyDescent="0.25">
      <c r="A83" s="3" t="s">
        <v>44</v>
      </c>
      <c r="B83" s="5" t="s">
        <v>0</v>
      </c>
      <c r="C83" s="6" t="s">
        <v>43</v>
      </c>
      <c r="D83" s="72">
        <v>44135</v>
      </c>
      <c r="E83" s="72">
        <v>44165</v>
      </c>
      <c r="F83" s="72">
        <v>44165</v>
      </c>
      <c r="G83" s="72">
        <v>44196</v>
      </c>
      <c r="H83" s="72">
        <v>44227</v>
      </c>
      <c r="I83" s="73">
        <v>44255</v>
      </c>
    </row>
    <row r="84" spans="1:10" ht="15.75" thickBot="1" x14ac:dyDescent="0.3">
      <c r="A84" s="9" t="s">
        <v>12</v>
      </c>
      <c r="B84" s="10"/>
      <c r="C84" s="10"/>
      <c r="D84" s="10"/>
      <c r="E84" s="10"/>
      <c r="F84" s="10"/>
      <c r="G84" s="10"/>
      <c r="H84" s="10"/>
      <c r="I84" s="21"/>
      <c r="J84" s="20"/>
    </row>
    <row r="85" spans="1:10" x14ac:dyDescent="0.25">
      <c r="A85" s="23" t="s">
        <v>41</v>
      </c>
      <c r="B85" s="15"/>
      <c r="C85" s="63" t="s">
        <v>7</v>
      </c>
      <c r="D85" s="47">
        <f>SUM(D86,D88)</f>
        <v>2.9137599999999999</v>
      </c>
      <c r="E85" s="47">
        <f t="shared" ref="E85" si="17">SUM(E86,E88)</f>
        <v>2.8155800000000002</v>
      </c>
      <c r="F85" s="47">
        <f t="shared" ref="F85" si="18">SUM(F86,F88)</f>
        <v>2.8155800000000002</v>
      </c>
      <c r="G85" s="47">
        <f t="shared" ref="G85" si="19">SUM(G86,G88)</f>
        <v>2.7902299999999998</v>
      </c>
      <c r="H85" s="47">
        <f t="shared" ref="H85" si="20">SUM(H86,H88)</f>
        <v>3.5847600000000002</v>
      </c>
      <c r="I85" s="48">
        <f t="shared" ref="I85" si="21">SUM(I86,I88)</f>
        <v>2.7690800000000002</v>
      </c>
      <c r="J85" s="20"/>
    </row>
    <row r="86" spans="1:10" x14ac:dyDescent="0.25">
      <c r="A86" s="32" t="s">
        <v>3</v>
      </c>
      <c r="B86" s="12">
        <v>3585</v>
      </c>
      <c r="C86" s="38" t="s">
        <v>7</v>
      </c>
      <c r="D86" s="45">
        <f>_xll.CbondsIndexValue($B86,D$21)</f>
        <v>2.3211300000000001</v>
      </c>
      <c r="E86" s="45">
        <f>_xll.CbondsIndexValue($B86,E$21)</f>
        <v>2.1764600000000001</v>
      </c>
      <c r="F86" s="45">
        <f>_xll.CbondsIndexValue($B86,F$21)</f>
        <v>2.1764600000000001</v>
      </c>
      <c r="G86" s="45">
        <f>_xll.CbondsIndexValue($B86,G$21)</f>
        <v>2.1298499999999998</v>
      </c>
      <c r="H86" s="45">
        <f>_xll.CbondsIndexValue($B86,H$21)</f>
        <v>2.96794</v>
      </c>
      <c r="I86" s="46">
        <f>_xll.CbondsIndexValue($B86,I$21)</f>
        <v>2.1385100000000001</v>
      </c>
      <c r="J86" s="20"/>
    </row>
    <row r="87" spans="1:10" x14ac:dyDescent="0.25">
      <c r="A87" s="34" t="s">
        <v>8</v>
      </c>
      <c r="B87" s="15">
        <v>22501</v>
      </c>
      <c r="C87" s="63" t="s">
        <v>7</v>
      </c>
      <c r="D87" s="47">
        <f>_xll.CbondsIndexValue($B87,D$21)</f>
        <v>0.22828000000000001</v>
      </c>
      <c r="E87" s="47">
        <f>_xll.CbondsIndexValue($B87,E$21)</f>
        <v>1.1010000000000001E-2</v>
      </c>
      <c r="F87" s="47">
        <f>_xll.CbondsIndexValue($B87,F$21)</f>
        <v>1.1010000000000001E-2</v>
      </c>
      <c r="G87" s="47">
        <f>_xll.CbondsIndexValue($B87,G$21)</f>
        <v>4.2999999999999997E-2</v>
      </c>
      <c r="H87" s="47">
        <f>_xll.CbondsIndexValue($B87,H$21)</f>
        <v>0</v>
      </c>
      <c r="I87" s="48">
        <f>_xll.CbondsIndexValue($B87,I$21)</f>
        <v>0</v>
      </c>
      <c r="J87" s="20"/>
    </row>
    <row r="88" spans="1:10" x14ac:dyDescent="0.25">
      <c r="A88" s="32" t="s">
        <v>5</v>
      </c>
      <c r="B88" s="12">
        <v>3607</v>
      </c>
      <c r="C88" s="38" t="s">
        <v>7</v>
      </c>
      <c r="D88" s="45">
        <f>_xll.CbondsIndexValue($B88,D$21)</f>
        <v>0.59262999999999999</v>
      </c>
      <c r="E88" s="45">
        <f>_xll.CbondsIndexValue($B88,E$21)</f>
        <v>0.63912000000000002</v>
      </c>
      <c r="F88" s="45">
        <f>_xll.CbondsIndexValue($B88,F$21)</f>
        <v>0.63912000000000002</v>
      </c>
      <c r="G88" s="45">
        <f>_xll.CbondsIndexValue($B88,G$21)</f>
        <v>0.66037999999999997</v>
      </c>
      <c r="H88" s="45">
        <f>_xll.CbondsIndexValue($B88,H$21)</f>
        <v>0.61682000000000003</v>
      </c>
      <c r="I88" s="46">
        <f>_xll.CbondsIndexValue($B88,I$21)</f>
        <v>0.63056999999999996</v>
      </c>
      <c r="J88" s="20"/>
    </row>
    <row r="89" spans="1:10" x14ac:dyDescent="0.25">
      <c r="A89" s="54" t="s">
        <v>6</v>
      </c>
      <c r="B89" s="35">
        <v>25179</v>
      </c>
      <c r="C89" s="63" t="s">
        <v>7</v>
      </c>
      <c r="D89" s="51"/>
      <c r="E89" s="51"/>
      <c r="F89" s="51">
        <f>_xll.CbondsIndexValue($B89,F$21)</f>
        <v>0.59553</v>
      </c>
      <c r="G89" s="51">
        <f>_xll.CbondsIndexValue($B89,G$21)</f>
        <v>0.58984000000000003</v>
      </c>
      <c r="H89" s="51">
        <f>_xll.CbondsIndexValue($B89,H$21)</f>
        <v>0.59067999999999998</v>
      </c>
      <c r="I89" s="65">
        <f>_xll.CbondsIndexValue($B89,I$21)</f>
        <v>0.54986999999999997</v>
      </c>
      <c r="J89" s="20"/>
    </row>
    <row r="90" spans="1:10" x14ac:dyDescent="0.25">
      <c r="A90" s="56" t="s">
        <v>13</v>
      </c>
      <c r="B90" s="12">
        <v>25183</v>
      </c>
      <c r="C90" s="38" t="s">
        <v>7</v>
      </c>
      <c r="D90" s="45"/>
      <c r="E90" s="45"/>
      <c r="F90" s="45">
        <f>_xll.CbondsIndexValue($B90,F$21)</f>
        <v>7.0800000000000002E-2</v>
      </c>
      <c r="G90" s="45">
        <f>_xll.CbondsIndexValue($B90,G$21)</f>
        <v>7.0540000000000005E-2</v>
      </c>
      <c r="H90" s="45">
        <f>_xll.CbondsIndexValue($B90,H$21)</f>
        <v>7.0610000000000006E-2</v>
      </c>
      <c r="I90" s="46">
        <f>_xll.CbondsIndexValue($B90,I$21)</f>
        <v>7.0459999999999995E-2</v>
      </c>
      <c r="J90" s="20"/>
    </row>
    <row r="91" spans="1:10" ht="15.75" thickBot="1" x14ac:dyDescent="0.3">
      <c r="A91" s="34" t="s">
        <v>9</v>
      </c>
      <c r="B91" s="15">
        <v>22503</v>
      </c>
      <c r="C91" s="63" t="s">
        <v>7</v>
      </c>
      <c r="D91" s="51"/>
      <c r="E91" s="47">
        <f>_xll.CbondsIndexValue($B91,E$21)</f>
        <v>5.0130000000000001E-2</v>
      </c>
      <c r="F91" s="47">
        <f>_xll.CbondsIndexValue($B91,F$21)</f>
        <v>5.0130000000000001E-2</v>
      </c>
      <c r="G91" s="47">
        <f>_xll.CbondsIndexValue($B91,G$21)</f>
        <v>2.4799999999999999E-2</v>
      </c>
      <c r="H91" s="47">
        <f>_xll.CbondsIndexValue($B91,H$21)</f>
        <v>0</v>
      </c>
      <c r="I91" s="48">
        <f>_xll.CbondsIndexValue($B91,I$21)</f>
        <v>6.8999999999999999E-3</v>
      </c>
      <c r="J91" s="20"/>
    </row>
    <row r="92" spans="1:10" ht="15.75" thickBot="1" x14ac:dyDescent="0.3">
      <c r="A92" s="18" t="s">
        <v>14</v>
      </c>
      <c r="B92" s="4"/>
      <c r="C92" s="4"/>
      <c r="D92" s="49"/>
      <c r="E92" s="49"/>
      <c r="F92" s="49"/>
      <c r="G92" s="49"/>
      <c r="H92" s="49"/>
      <c r="I92" s="50"/>
      <c r="J92" s="20"/>
    </row>
    <row r="93" spans="1:10" x14ac:dyDescent="0.25">
      <c r="A93" s="11" t="s">
        <v>11</v>
      </c>
      <c r="B93" s="12">
        <v>21589</v>
      </c>
      <c r="C93" s="13" t="s">
        <v>7</v>
      </c>
      <c r="D93" s="45">
        <f>_xll.CbondsIndexValue($B93,D$21)</f>
        <v>1.6</v>
      </c>
      <c r="E93" s="45">
        <f>_xll.CbondsIndexValue($B93,E$21)</f>
        <v>1.6</v>
      </c>
      <c r="F93" s="45">
        <f>_xll.CbondsIndexValue($B93,F$21)</f>
        <v>1.6</v>
      </c>
      <c r="G93" s="45">
        <f>_xll.CbondsIndexValue($B93,G$21)</f>
        <v>1.6</v>
      </c>
      <c r="H93" s="45">
        <f>_xll.CbondsIndexValue($B93,H$21)</f>
        <v>2.35</v>
      </c>
      <c r="I93" s="46">
        <f>_xll.CbondsIndexValue($B93,I$21)</f>
        <v>2.35</v>
      </c>
      <c r="J93" s="20"/>
    </row>
    <row r="94" spans="1:10" x14ac:dyDescent="0.25">
      <c r="A94" s="14" t="s">
        <v>15</v>
      </c>
      <c r="B94" s="15">
        <v>21621</v>
      </c>
      <c r="C94" s="16" t="s">
        <v>7</v>
      </c>
      <c r="D94" s="47">
        <f>_xll.CbondsIndexValue($B94,D$21)</f>
        <v>1</v>
      </c>
      <c r="E94" s="47">
        <f>_xll.CbondsIndexValue($B94,E$21)</f>
        <v>1</v>
      </c>
      <c r="F94" s="47">
        <f>_xll.CbondsIndexValue($B94,F$21)</f>
        <v>1</v>
      </c>
      <c r="G94" s="47">
        <f>_xll.CbondsIndexValue($B94,G$21)</f>
        <v>1</v>
      </c>
      <c r="H94" s="47">
        <f>_xll.CbondsIndexValue($B94,H$21)</f>
        <v>1.75</v>
      </c>
      <c r="I94" s="48">
        <f>_xll.CbondsIndexValue($B94,I$21)</f>
        <v>1.75</v>
      </c>
      <c r="J94" s="20"/>
    </row>
    <row r="95" spans="1:10" x14ac:dyDescent="0.25">
      <c r="A95" s="17" t="s">
        <v>16</v>
      </c>
      <c r="B95" s="12">
        <v>21605</v>
      </c>
      <c r="C95" s="13" t="s">
        <v>7</v>
      </c>
      <c r="D95" s="45">
        <f>_xll.CbondsIndexValue($B95,D$21)</f>
        <v>0.6</v>
      </c>
      <c r="E95" s="45">
        <f>_xll.CbondsIndexValue($B95,E$21)</f>
        <v>0.6</v>
      </c>
      <c r="F95" s="45">
        <f>_xll.CbondsIndexValue($B95,F$21)</f>
        <v>0.6</v>
      </c>
      <c r="G95" s="45">
        <f>_xll.CbondsIndexValue($B95,G$21)</f>
        <v>0.6</v>
      </c>
      <c r="H95" s="45">
        <f>_xll.CbondsIndexValue($B95,H$21)</f>
        <v>0.6</v>
      </c>
      <c r="I95" s="46">
        <f>_xll.CbondsIndexValue($B95,I$21)</f>
        <v>0.6</v>
      </c>
      <c r="J95" s="20"/>
    </row>
    <row r="96" spans="1:10" ht="14.25" customHeight="1" x14ac:dyDescent="0.25">
      <c r="J96" s="20"/>
    </row>
    <row r="97" spans="1:9" ht="24.75" customHeight="1" x14ac:dyDescent="0.25">
      <c r="A97" s="2" t="s">
        <v>21</v>
      </c>
    </row>
    <row r="98" spans="1:9" ht="30" customHeight="1" x14ac:dyDescent="0.25">
      <c r="A98" s="3" t="s">
        <v>44</v>
      </c>
      <c r="B98" s="5" t="s">
        <v>0</v>
      </c>
      <c r="C98" s="6" t="s">
        <v>43</v>
      </c>
      <c r="D98" s="72">
        <v>44135</v>
      </c>
      <c r="E98" s="72">
        <v>44165</v>
      </c>
      <c r="F98" s="72">
        <v>44165</v>
      </c>
      <c r="G98" s="72">
        <v>44196</v>
      </c>
      <c r="H98" s="72">
        <v>44227</v>
      </c>
      <c r="I98" s="73">
        <v>44255</v>
      </c>
    </row>
    <row r="99" spans="1:9" ht="15.75" thickBot="1" x14ac:dyDescent="0.3">
      <c r="A99" s="9" t="s">
        <v>12</v>
      </c>
      <c r="B99" s="10"/>
      <c r="C99" s="10"/>
      <c r="D99" s="10"/>
      <c r="E99" s="10"/>
      <c r="F99" s="10"/>
      <c r="G99" s="10"/>
      <c r="H99" s="10"/>
      <c r="I99" s="21"/>
    </row>
    <row r="100" spans="1:9" x14ac:dyDescent="0.25">
      <c r="A100" s="23" t="s">
        <v>41</v>
      </c>
      <c r="B100" s="15"/>
      <c r="C100" s="16" t="s">
        <v>7</v>
      </c>
      <c r="D100" s="47">
        <f t="shared" ref="D100:I100" si="22">SUM(D101,D103)</f>
        <v>2.0032800000000002</v>
      </c>
      <c r="E100" s="47">
        <f t="shared" si="22"/>
        <v>1.9162399999999999</v>
      </c>
      <c r="F100" s="47">
        <f t="shared" si="22"/>
        <v>2.3462399999999999</v>
      </c>
      <c r="G100" s="47">
        <f t="shared" si="22"/>
        <v>2.1127099999999999</v>
      </c>
      <c r="H100" s="47">
        <f t="shared" si="22"/>
        <v>2.0228600000000001</v>
      </c>
      <c r="I100" s="48">
        <f t="shared" si="22"/>
        <v>1.8100100000000001</v>
      </c>
    </row>
    <row r="101" spans="1:9" x14ac:dyDescent="0.25">
      <c r="A101" s="32" t="s">
        <v>3</v>
      </c>
      <c r="B101" s="60">
        <v>2989</v>
      </c>
      <c r="C101" s="38" t="s">
        <v>7</v>
      </c>
      <c r="D101" s="58">
        <f>_xll.CbondsIndexValue($B101,D$21)</f>
        <v>2.0032800000000002</v>
      </c>
      <c r="E101" s="45">
        <f>_xll.CbondsIndexValue($B101,E$21)</f>
        <v>1.9162399999999999</v>
      </c>
      <c r="F101" s="45">
        <f>_xll.CbondsIndexValue($B101,F$21)</f>
        <v>1.9162399999999999</v>
      </c>
      <c r="G101" s="45">
        <f>_xll.CbondsIndexValue($B101,G$21)</f>
        <v>1.68099</v>
      </c>
      <c r="H101" s="45">
        <f>_xll.CbondsIndexValue($B101,H$21)</f>
        <v>1.59171</v>
      </c>
      <c r="I101" s="46">
        <f>_xll.CbondsIndexValue($B101,I$21)</f>
        <v>1.5843100000000001</v>
      </c>
    </row>
    <row r="102" spans="1:9" x14ac:dyDescent="0.25">
      <c r="A102" s="34" t="s">
        <v>8</v>
      </c>
      <c r="B102" s="15">
        <v>22517</v>
      </c>
      <c r="C102" s="16" t="s">
        <v>7</v>
      </c>
      <c r="D102" s="47">
        <f>_xll.CbondsIndexValue($B102,D$21)</f>
        <v>8.0549999999999997E-2</v>
      </c>
      <c r="E102" s="47">
        <f>_xll.CbondsIndexValue($B102,E$21)</f>
        <v>8.7379999999999999E-2</v>
      </c>
      <c r="F102" s="47">
        <f>_xll.CbondsIndexValue($B102,F$21)</f>
        <v>8.7379999999999999E-2</v>
      </c>
      <c r="G102" s="47">
        <f>_xll.CbondsIndexValue($B102,G$21)</f>
        <v>6.6839999999999997E-2</v>
      </c>
      <c r="H102" s="47">
        <f>_xll.CbondsIndexValue($B102,H$21)</f>
        <v>0</v>
      </c>
      <c r="I102" s="48">
        <f>_xll.CbondsIndexValue($B102,I$21)</f>
        <v>0</v>
      </c>
    </row>
    <row r="103" spans="1:9" x14ac:dyDescent="0.25">
      <c r="A103" s="32" t="s">
        <v>5</v>
      </c>
      <c r="B103" s="12">
        <v>22515</v>
      </c>
      <c r="C103" s="38" t="s">
        <v>7</v>
      </c>
      <c r="D103" s="52"/>
      <c r="E103" s="52"/>
      <c r="F103" s="45">
        <f>_xll.CbondsIndexValue($B103,F$21)</f>
        <v>0.43</v>
      </c>
      <c r="G103" s="45">
        <f>_xll.CbondsIndexValue($B103,G$21)</f>
        <v>0.43171999999999999</v>
      </c>
      <c r="H103" s="45">
        <f>_xll.CbondsIndexValue($B103,H$21)</f>
        <v>0.43114999999999998</v>
      </c>
      <c r="I103" s="46">
        <f>_xll.CbondsIndexValue($B103,I$21)</f>
        <v>0.22570000000000001</v>
      </c>
    </row>
    <row r="104" spans="1:9" x14ac:dyDescent="0.25">
      <c r="A104" s="54" t="s">
        <v>6</v>
      </c>
      <c r="B104" s="35">
        <v>25199</v>
      </c>
      <c r="C104" s="16" t="s">
        <v>7</v>
      </c>
      <c r="D104" s="47"/>
      <c r="E104" s="47"/>
      <c r="F104" s="51">
        <f>_xll.CbondsIndexValue($B104,F$21)</f>
        <v>5.8040000000000001E-2</v>
      </c>
      <c r="G104" s="51">
        <f>_xll.CbondsIndexValue($B104,G$21)</f>
        <v>5.8479999999999997E-2</v>
      </c>
      <c r="H104" s="51">
        <f>_xll.CbondsIndexValue($B104,H$21)</f>
        <v>5.833E-2</v>
      </c>
      <c r="I104" s="65">
        <f>_xll.CbondsIndexValue($B104,I$21)</f>
        <v>5.357E-2</v>
      </c>
    </row>
    <row r="105" spans="1:9" ht="15.75" thickBot="1" x14ac:dyDescent="0.3">
      <c r="A105" s="56" t="s">
        <v>13</v>
      </c>
      <c r="B105" s="12">
        <v>25195</v>
      </c>
      <c r="C105" s="38" t="s">
        <v>7</v>
      </c>
      <c r="D105" s="52"/>
      <c r="E105" s="52"/>
      <c r="F105" s="45">
        <f>_xll.CbondsIndexValue($B105,F$21)</f>
        <v>0.37197000000000002</v>
      </c>
      <c r="G105" s="45">
        <f>_xll.CbondsIndexValue($B105,G$21)</f>
        <v>0.37323000000000001</v>
      </c>
      <c r="H105" s="45">
        <f>_xll.CbondsIndexValue($B105,H$21)</f>
        <v>0.37280999999999997</v>
      </c>
      <c r="I105" s="46">
        <f>_xll.CbondsIndexValue($B105,I$21)</f>
        <v>0.1721</v>
      </c>
    </row>
    <row r="106" spans="1:9" ht="15.75" thickBot="1" x14ac:dyDescent="0.3">
      <c r="A106" s="18" t="s">
        <v>14</v>
      </c>
      <c r="B106" s="4"/>
      <c r="C106" s="4"/>
      <c r="D106" s="49"/>
      <c r="E106" s="49"/>
      <c r="F106" s="49"/>
      <c r="G106" s="49"/>
      <c r="H106" s="49"/>
      <c r="I106" s="50"/>
    </row>
    <row r="107" spans="1:9" x14ac:dyDescent="0.25">
      <c r="A107" s="11" t="s">
        <v>11</v>
      </c>
      <c r="B107" s="12">
        <v>21593</v>
      </c>
      <c r="C107" s="13" t="s">
        <v>7</v>
      </c>
      <c r="D107" s="45">
        <f>_xll.CbondsIndexValue($B107,D$21)</f>
        <v>2.9249999999999998</v>
      </c>
      <c r="E107" s="45">
        <f>_xll.CbondsIndexValue($B107,E$21)</f>
        <v>2.9249999999999998</v>
      </c>
      <c r="F107" s="45">
        <f>_xll.CbondsIndexValue($B107,F$21)</f>
        <v>2.9249999999999998</v>
      </c>
      <c r="G107" s="45">
        <f>_xll.CbondsIndexValue($B107,G$21)</f>
        <v>2.9249999999999998</v>
      </c>
      <c r="H107" s="45">
        <f>_xll.CbondsIndexValue($B107,H$21)</f>
        <v>2.875</v>
      </c>
      <c r="I107" s="46">
        <f>_xll.CbondsIndexValue($B107,I$21)</f>
        <v>2.875</v>
      </c>
    </row>
    <row r="108" spans="1:9" ht="17.25" customHeight="1" x14ac:dyDescent="0.25">
      <c r="A108" s="14" t="s">
        <v>15</v>
      </c>
      <c r="B108" s="15">
        <v>21625</v>
      </c>
      <c r="C108" s="16" t="s">
        <v>7</v>
      </c>
      <c r="D108" s="47">
        <f>_xll.CbondsIndexValue($B108,D$21)</f>
        <v>0.5</v>
      </c>
      <c r="E108" s="47">
        <f>_xll.CbondsIndexValue($B108,E$21)</f>
        <v>0.5</v>
      </c>
      <c r="F108" s="47">
        <f>_xll.CbondsIndexValue($B108,F$21)</f>
        <v>0.5</v>
      </c>
      <c r="G108" s="47">
        <f>_xll.CbondsIndexValue($B108,G$21)</f>
        <v>0.5</v>
      </c>
      <c r="H108" s="47">
        <f>_xll.CbondsIndexValue($B108,H$21)</f>
        <v>0.5</v>
      </c>
      <c r="I108" s="48">
        <f>_xll.CbondsIndexValue($B108,I$21)</f>
        <v>0.5</v>
      </c>
    </row>
    <row r="109" spans="1:9" ht="24.75" customHeight="1" x14ac:dyDescent="0.25">
      <c r="A109" s="17" t="s">
        <v>16</v>
      </c>
      <c r="B109" s="12">
        <v>21609</v>
      </c>
      <c r="C109" s="13" t="s">
        <v>7</v>
      </c>
      <c r="D109" s="45">
        <f>_xll.CbondsIndexValue($B109,D$21)</f>
        <v>2.4249999999999998</v>
      </c>
      <c r="E109" s="45">
        <f>_xll.CbondsIndexValue($B109,E$21)</f>
        <v>2.4249999999999998</v>
      </c>
      <c r="F109" s="45">
        <f>_xll.CbondsIndexValue($B109,F$21)</f>
        <v>2.4249999999999998</v>
      </c>
      <c r="G109" s="45">
        <f>_xll.CbondsIndexValue($B109,G$21)</f>
        <v>2.4249999999999998</v>
      </c>
      <c r="H109" s="45">
        <f>_xll.CbondsIndexValue($B109,H$21)</f>
        <v>2.375</v>
      </c>
      <c r="I109" s="46">
        <f>_xll.CbondsIndexValue($B109,I$21)</f>
        <v>2.375</v>
      </c>
    </row>
    <row r="110" spans="1:9" ht="30.75" customHeight="1" x14ac:dyDescent="0.25">
      <c r="I110" s="22"/>
    </row>
    <row r="111" spans="1:9" x14ac:dyDescent="0.25">
      <c r="A111" s="2" t="s">
        <v>22</v>
      </c>
    </row>
    <row r="112" spans="1:9" x14ac:dyDescent="0.25">
      <c r="A112" s="3" t="s">
        <v>44</v>
      </c>
      <c r="B112" s="5" t="s">
        <v>0</v>
      </c>
      <c r="C112" s="6" t="s">
        <v>43</v>
      </c>
      <c r="D112" s="72">
        <v>44135</v>
      </c>
      <c r="E112" s="72">
        <v>44165</v>
      </c>
      <c r="F112" s="72">
        <v>44165</v>
      </c>
      <c r="G112" s="72">
        <v>44196</v>
      </c>
      <c r="H112" s="72">
        <v>44227</v>
      </c>
      <c r="I112" s="73">
        <v>44255</v>
      </c>
    </row>
    <row r="113" spans="1:9" ht="15.75" thickBot="1" x14ac:dyDescent="0.3">
      <c r="A113" s="9" t="s">
        <v>12</v>
      </c>
      <c r="B113" s="10"/>
      <c r="C113" s="10"/>
      <c r="D113" s="10"/>
      <c r="E113" s="10"/>
      <c r="F113" s="10"/>
      <c r="G113" s="10"/>
      <c r="H113" s="10"/>
      <c r="I113" s="21"/>
    </row>
    <row r="114" spans="1:9" ht="16.5" customHeight="1" x14ac:dyDescent="0.25">
      <c r="A114" s="19" t="s">
        <v>3</v>
      </c>
      <c r="B114" s="15">
        <v>3589</v>
      </c>
      <c r="C114" s="63" t="s">
        <v>7</v>
      </c>
      <c r="D114" s="27">
        <f>_xll.CbondsIndexValue($B114,D$21)</f>
        <v>1.5645899999999999</v>
      </c>
      <c r="E114" s="27">
        <f>_xll.CbondsIndexValue($B114,E$21)</f>
        <v>1.61449</v>
      </c>
      <c r="F114" s="27">
        <f>_xll.CbondsIndexValue($B114,F$21)</f>
        <v>1.61449</v>
      </c>
      <c r="G114" s="27">
        <f>_xll.CbondsIndexValue($B114,G$21)</f>
        <v>1.6540600000000001</v>
      </c>
      <c r="H114" s="27">
        <f>_xll.CbondsIndexValue($B114,H$21)</f>
        <v>1.5784400000000001</v>
      </c>
      <c r="I114" s="28">
        <f>_xll.CbondsIndexValue($B114,I$21)</f>
        <v>1.47255</v>
      </c>
    </row>
    <row r="115" spans="1:9" ht="24.75" customHeight="1" x14ac:dyDescent="0.25">
      <c r="A115" s="17" t="s">
        <v>8</v>
      </c>
      <c r="B115" s="12">
        <v>22529</v>
      </c>
      <c r="C115" s="38" t="s">
        <v>7</v>
      </c>
      <c r="D115" s="25">
        <f>_xll.CbondsIndexValue($B115,D$21)</f>
        <v>6.5530000000000005E-2</v>
      </c>
      <c r="E115" s="25">
        <f>_xll.CbondsIndexValue($B115,E$21)</f>
        <v>0.13577</v>
      </c>
      <c r="F115" s="25">
        <f>_xll.CbondsIndexValue($B115,F$21)</f>
        <v>0.13577</v>
      </c>
      <c r="G115" s="25">
        <f>_xll.CbondsIndexValue($B115,G$21)</f>
        <v>0.12963</v>
      </c>
      <c r="H115" s="25">
        <f>_xll.CbondsIndexValue($B115,H$21)</f>
        <v>0</v>
      </c>
      <c r="I115" s="26">
        <f>_xll.CbondsIndexValue($B115,I$21)</f>
        <v>0</v>
      </c>
    </row>
    <row r="116" spans="1:9" x14ac:dyDescent="0.25">
      <c r="A116" s="66" t="s">
        <v>5</v>
      </c>
      <c r="B116" s="35">
        <v>25247</v>
      </c>
      <c r="C116" s="63" t="s">
        <v>7</v>
      </c>
      <c r="D116" s="64"/>
      <c r="E116" s="64"/>
      <c r="F116" s="51">
        <f>_xll.CbondsIndexValue($B116,F$21)</f>
        <v>0</v>
      </c>
      <c r="G116" s="51">
        <f>_xll.CbondsIndexValue($B116,G$21)</f>
        <v>0</v>
      </c>
      <c r="H116" s="51">
        <f>_xll.CbondsIndexValue($B116,H$21)</f>
        <v>0</v>
      </c>
      <c r="I116" s="65">
        <f>_xll.CbondsIndexValue($B116,I$21)</f>
        <v>0</v>
      </c>
    </row>
    <row r="117" spans="1:9" x14ac:dyDescent="0.25">
      <c r="A117" s="59" t="s">
        <v>6</v>
      </c>
      <c r="B117" s="60">
        <v>25251</v>
      </c>
      <c r="C117" s="38" t="s">
        <v>7</v>
      </c>
      <c r="D117" s="52"/>
      <c r="E117" s="52"/>
      <c r="F117" s="58">
        <f>_xll.CbondsIndexValue($B117,F$21)</f>
        <v>0</v>
      </c>
      <c r="G117" s="58">
        <f>_xll.CbondsIndexValue($B117,G$21)</f>
        <v>0</v>
      </c>
      <c r="H117" s="58">
        <f>_xll.CbondsIndexValue($B117,H$21)</f>
        <v>0</v>
      </c>
      <c r="I117" s="62">
        <f>_xll.CbondsIndexValue($B117,I$21)</f>
        <v>0</v>
      </c>
    </row>
    <row r="118" spans="1:9" x14ac:dyDescent="0.25">
      <c r="A118" s="67" t="s">
        <v>13</v>
      </c>
      <c r="B118" s="35">
        <v>25255</v>
      </c>
      <c r="C118" s="63" t="s">
        <v>7</v>
      </c>
      <c r="D118" s="64"/>
      <c r="E118" s="64"/>
      <c r="F118" s="51">
        <f>_xll.CbondsIndexValue($B118,F$21)</f>
        <v>0</v>
      </c>
      <c r="G118" s="51">
        <f>_xll.CbondsIndexValue($B118,G$21)</f>
        <v>0</v>
      </c>
      <c r="H118" s="51">
        <f>_xll.CbondsIndexValue($B118,H$21)</f>
        <v>0</v>
      </c>
      <c r="I118" s="65">
        <f>_xll.CbondsIndexValue($B118,I$21)</f>
        <v>0</v>
      </c>
    </row>
    <row r="119" spans="1:9" ht="27" customHeight="1" x14ac:dyDescent="0.25">
      <c r="A119" s="68"/>
      <c r="B119" s="68"/>
      <c r="C119" s="68"/>
      <c r="D119" s="68"/>
      <c r="E119" s="68"/>
      <c r="F119" s="68"/>
      <c r="G119" s="68"/>
      <c r="H119" s="68"/>
      <c r="I119" s="68"/>
    </row>
    <row r="120" spans="1:9" x14ac:dyDescent="0.25">
      <c r="A120" s="2" t="s">
        <v>23</v>
      </c>
    </row>
    <row r="121" spans="1:9" ht="14.25" customHeight="1" x14ac:dyDescent="0.25">
      <c r="A121" s="3" t="s">
        <v>44</v>
      </c>
      <c r="B121" s="5" t="s">
        <v>0</v>
      </c>
      <c r="C121" s="6" t="s">
        <v>43</v>
      </c>
      <c r="D121" s="72">
        <v>44135</v>
      </c>
      <c r="E121" s="72">
        <v>44165</v>
      </c>
      <c r="F121" s="72">
        <v>44165</v>
      </c>
      <c r="G121" s="72">
        <v>44196</v>
      </c>
      <c r="H121" s="72">
        <v>44227</v>
      </c>
      <c r="I121" s="73">
        <v>44255</v>
      </c>
    </row>
    <row r="122" spans="1:9" ht="24.75" customHeight="1" thickBot="1" x14ac:dyDescent="0.3">
      <c r="A122" s="9" t="s">
        <v>12</v>
      </c>
      <c r="B122" s="10"/>
      <c r="C122" s="10"/>
      <c r="D122" s="10"/>
      <c r="E122" s="10"/>
      <c r="F122" s="10"/>
      <c r="G122" s="10"/>
      <c r="H122" s="10"/>
      <c r="I122" s="21"/>
    </row>
    <row r="123" spans="1:9" ht="30.75" customHeight="1" x14ac:dyDescent="0.25">
      <c r="A123" s="11" t="s">
        <v>3</v>
      </c>
      <c r="B123" s="12">
        <v>3587</v>
      </c>
      <c r="C123" s="13" t="s">
        <v>7</v>
      </c>
      <c r="D123" s="25">
        <f>_xll.CbondsIndexValue($B123,D$21)</f>
        <v>0.73472000000000004</v>
      </c>
      <c r="E123" s="25">
        <f>_xll.CbondsIndexValue($B123,E$21)</f>
        <v>0.71904999999999997</v>
      </c>
      <c r="F123" s="25">
        <f>_xll.CbondsIndexValue($B123,F$21)</f>
        <v>0.71904999999999997</v>
      </c>
      <c r="G123" s="25">
        <f>_xll.CbondsIndexValue($B123,G$21)</f>
        <v>0.72963</v>
      </c>
      <c r="H123" s="25">
        <f>_xll.CbondsIndexValue($B123,H$21)</f>
        <v>0.76661000000000001</v>
      </c>
      <c r="I123" s="26">
        <f>_xll.CbondsIndexValue($B123,I$21)</f>
        <v>0.75653000000000004</v>
      </c>
    </row>
    <row r="124" spans="1:9" x14ac:dyDescent="0.25">
      <c r="A124" s="14" t="s">
        <v>8</v>
      </c>
      <c r="B124" s="15">
        <v>22527</v>
      </c>
      <c r="C124" s="16" t="s">
        <v>7</v>
      </c>
      <c r="D124" s="27">
        <f>_xll.CbondsIndexValue($B124,D$21)</f>
        <v>2.4119999999999999E-2</v>
      </c>
      <c r="E124" s="27">
        <f>_xll.CbondsIndexValue($B124,E$21)</f>
        <v>6.905E-2</v>
      </c>
      <c r="F124" s="27">
        <f>_xll.CbondsIndexValue($B124,F$21)</f>
        <v>6.905E-2</v>
      </c>
      <c r="G124" s="27">
        <f>_xll.CbondsIndexValue($B124,G$21)</f>
        <v>3.8179999999999999E-2</v>
      </c>
      <c r="H124" s="27">
        <f>_xll.CbondsIndexValue($B124,H$21)</f>
        <v>0</v>
      </c>
      <c r="I124" s="28">
        <f>_xll.CbondsIndexValue($B124,I$21)</f>
        <v>0</v>
      </c>
    </row>
    <row r="125" spans="1:9" x14ac:dyDescent="0.25">
      <c r="A125" s="11" t="s">
        <v>5</v>
      </c>
      <c r="B125" s="12">
        <v>24071</v>
      </c>
      <c r="C125" s="13" t="s">
        <v>7</v>
      </c>
      <c r="D125" s="25">
        <v>3.2545600000000001E-3</v>
      </c>
      <c r="E125" s="25">
        <v>1.1503650000000001E-2</v>
      </c>
      <c r="F125" s="25">
        <v>1.9226110000000001E-2</v>
      </c>
      <c r="G125" s="25">
        <v>1.922803E-2</v>
      </c>
      <c r="H125" s="25">
        <v>1.9226050000000001E-2</v>
      </c>
      <c r="I125" s="26">
        <v>1.9941899999999999E-2</v>
      </c>
    </row>
    <row r="126" spans="1:9" x14ac:dyDescent="0.25">
      <c r="A126" s="54" t="s">
        <v>6</v>
      </c>
      <c r="B126" s="35">
        <v>25221</v>
      </c>
      <c r="C126" s="63" t="s">
        <v>7</v>
      </c>
      <c r="D126" s="69"/>
      <c r="E126" s="69"/>
      <c r="F126" s="69">
        <f>_xll.CbondsIndexValue($B126,F$21)</f>
        <v>3.7699999999999999E-3</v>
      </c>
      <c r="G126" s="69">
        <f>_xll.CbondsIndexValue($B126,G$21)</f>
        <v>2.66E-3</v>
      </c>
      <c r="H126" s="69">
        <f>_xll.CbondsIndexValue($B126,H$21)</f>
        <v>2.5899999999999999E-3</v>
      </c>
      <c r="I126" s="69">
        <f>_xll.CbondsIndexValue($B126,I$21)</f>
        <v>2.5999999999999999E-3</v>
      </c>
    </row>
    <row r="127" spans="1:9" x14ac:dyDescent="0.25">
      <c r="A127" s="56" t="s">
        <v>13</v>
      </c>
      <c r="B127" s="60">
        <v>25219</v>
      </c>
      <c r="C127" s="38" t="s">
        <v>7</v>
      </c>
      <c r="D127" s="70"/>
      <c r="E127" s="70"/>
      <c r="F127" s="70">
        <f>_xll.CbondsIndexValue($B127,F$21)</f>
        <v>6.4900000000000001E-3</v>
      </c>
      <c r="G127" s="70">
        <f>_xll.CbondsIndexValue($B127,G$21)</f>
        <v>6.6499999999999997E-3</v>
      </c>
      <c r="H127" s="70">
        <f>_xll.CbondsIndexValue($B127,H$21)</f>
        <v>6.4900000000000001E-3</v>
      </c>
      <c r="I127" s="70">
        <f>_xll.CbondsIndexValue($B127,I$21)</f>
        <v>6.4999999999999997E-3</v>
      </c>
    </row>
    <row r="129" spans="1:15" x14ac:dyDescent="0.25">
      <c r="A129" s="2" t="s">
        <v>24</v>
      </c>
    </row>
    <row r="130" spans="1:15" ht="15.75" customHeight="1" x14ac:dyDescent="0.25">
      <c r="A130" s="3" t="s">
        <v>44</v>
      </c>
      <c r="B130" s="5" t="s">
        <v>0</v>
      </c>
      <c r="C130" s="6" t="s">
        <v>43</v>
      </c>
      <c r="D130" s="72">
        <v>44135</v>
      </c>
      <c r="E130" s="72">
        <v>44165</v>
      </c>
      <c r="F130" s="72">
        <v>44165</v>
      </c>
      <c r="G130" s="72">
        <v>44196</v>
      </c>
      <c r="H130" s="72">
        <v>44227</v>
      </c>
      <c r="I130" s="73">
        <v>44255</v>
      </c>
    </row>
    <row r="131" spans="1:15" ht="24.75" customHeight="1" thickBot="1" x14ac:dyDescent="0.3">
      <c r="A131" s="9" t="s">
        <v>12</v>
      </c>
      <c r="B131" s="10"/>
      <c r="C131" s="10"/>
      <c r="D131" s="10"/>
      <c r="E131" s="10"/>
      <c r="F131" s="10"/>
      <c r="G131" s="10"/>
      <c r="H131" s="10"/>
      <c r="I131" s="21"/>
    </row>
    <row r="132" spans="1:15" ht="30" customHeight="1" x14ac:dyDescent="0.25">
      <c r="A132" s="11" t="s">
        <v>3</v>
      </c>
      <c r="B132" s="12">
        <v>22559</v>
      </c>
      <c r="C132" s="13" t="s">
        <v>7</v>
      </c>
      <c r="D132" s="41"/>
      <c r="E132" s="41"/>
      <c r="F132" s="45">
        <f>_xll.CbondsIndexValue($B132,F$21)</f>
        <v>0</v>
      </c>
      <c r="G132" s="45">
        <f>_xll.CbondsIndexValue($B132,G$21)</f>
        <v>0</v>
      </c>
      <c r="H132" s="45">
        <f>_xll.CbondsIndexValue($B132,H$21)</f>
        <v>0</v>
      </c>
      <c r="I132" s="46">
        <f>_xll.CbondsIndexValue($B132,I$21)</f>
        <v>0</v>
      </c>
    </row>
    <row r="133" spans="1:15" x14ac:dyDescent="0.25">
      <c r="A133" s="11" t="s">
        <v>5</v>
      </c>
      <c r="B133" s="12">
        <v>25259</v>
      </c>
      <c r="C133" s="13" t="s">
        <v>7</v>
      </c>
      <c r="D133" s="25"/>
      <c r="E133" s="25"/>
      <c r="F133" s="45">
        <f>_xll.CbondsIndexValue($B133,F$21)</f>
        <v>0</v>
      </c>
      <c r="G133" s="45">
        <f>_xll.CbondsIndexValue($B133,G$21)</f>
        <v>0</v>
      </c>
      <c r="H133" s="45">
        <f>_xll.CbondsIndexValue($B133,H$21)</f>
        <v>0</v>
      </c>
      <c r="I133" s="46">
        <f>_xll.CbondsIndexValue($B133,I$21)</f>
        <v>0</v>
      </c>
    </row>
    <row r="134" spans="1:15" x14ac:dyDescent="0.25">
      <c r="A134" s="54" t="s">
        <v>6</v>
      </c>
      <c r="B134" s="35">
        <v>25263</v>
      </c>
      <c r="C134" s="63" t="s">
        <v>7</v>
      </c>
      <c r="D134" s="69"/>
      <c r="E134" s="69"/>
      <c r="F134" s="69">
        <f>_xll.CbondsIndexValue($B134,F$21)</f>
        <v>0</v>
      </c>
      <c r="G134" s="69">
        <f>_xll.CbondsIndexValue($B134,G$21)</f>
        <v>0</v>
      </c>
      <c r="H134" s="69">
        <f>_xll.CbondsIndexValue($B134,H$21)</f>
        <v>0</v>
      </c>
      <c r="I134" s="69">
        <f>_xll.CbondsIndexValue($B134,I$21)</f>
        <v>0</v>
      </c>
    </row>
    <row r="135" spans="1:15" ht="15.75" thickBot="1" x14ac:dyDescent="0.3">
      <c r="A135" s="56" t="s">
        <v>13</v>
      </c>
      <c r="B135" s="60">
        <v>25267</v>
      </c>
      <c r="C135" s="38" t="s">
        <v>7</v>
      </c>
      <c r="D135" s="70"/>
      <c r="E135" s="70"/>
      <c r="F135" s="70">
        <f>_xll.CbondsIndexValue($B135,F$21)</f>
        <v>0</v>
      </c>
      <c r="G135" s="70">
        <f>_xll.CbondsIndexValue($B135,G$21)</f>
        <v>0</v>
      </c>
      <c r="H135" s="70">
        <f>_xll.CbondsIndexValue($B135,H$21)</f>
        <v>0</v>
      </c>
      <c r="I135" s="70">
        <f>_xll.CbondsIndexValue($B135,I$21)</f>
        <v>0</v>
      </c>
    </row>
    <row r="136" spans="1:15" ht="15.75" thickBot="1" x14ac:dyDescent="0.3">
      <c r="A136" s="18" t="s">
        <v>14</v>
      </c>
      <c r="B136" s="4"/>
      <c r="C136" s="4"/>
      <c r="D136" s="29"/>
      <c r="E136" s="29"/>
      <c r="F136" s="29"/>
      <c r="G136" s="29"/>
      <c r="H136" s="29"/>
      <c r="I136" s="30"/>
      <c r="O136" s="20"/>
    </row>
    <row r="137" spans="1:15" x14ac:dyDescent="0.25">
      <c r="A137" s="11" t="s">
        <v>11</v>
      </c>
      <c r="B137" s="12">
        <v>21599</v>
      </c>
      <c r="C137" s="13" t="s">
        <v>7</v>
      </c>
      <c r="D137" s="41"/>
      <c r="E137" s="41"/>
      <c r="F137" s="41"/>
      <c r="G137" s="41">
        <f>_xll.CbondsIndexValue($B137,G$21)</f>
        <v>0.5</v>
      </c>
      <c r="H137" s="41">
        <f>_xll.CbondsIndexValue($B137,H$21)</f>
        <v>0.5</v>
      </c>
      <c r="I137" s="42">
        <f>_xll.CbondsIndexValue($B137,I$21)</f>
        <v>0.5</v>
      </c>
    </row>
    <row r="138" spans="1:15" x14ac:dyDescent="0.25">
      <c r="A138" s="14" t="s">
        <v>15</v>
      </c>
      <c r="B138" s="15">
        <v>21631</v>
      </c>
      <c r="C138" s="16" t="s">
        <v>7</v>
      </c>
      <c r="D138" s="43"/>
      <c r="E138" s="43"/>
      <c r="F138" s="43"/>
      <c r="G138" s="43">
        <f>_xll.CbondsIndexValue($B138,G$21)</f>
        <v>0.5</v>
      </c>
      <c r="H138" s="43">
        <f>_xll.CbondsIndexValue($B138,H$21)</f>
        <v>0.5</v>
      </c>
      <c r="I138" s="44">
        <f>_xll.CbondsIndexValue($B138,I$21)</f>
        <v>0.5</v>
      </c>
    </row>
    <row r="139" spans="1:15" x14ac:dyDescent="0.25">
      <c r="A139" s="17" t="s">
        <v>16</v>
      </c>
      <c r="B139" s="12">
        <v>21615</v>
      </c>
      <c r="C139" s="13" t="s">
        <v>7</v>
      </c>
      <c r="D139" s="41"/>
      <c r="E139" s="41"/>
      <c r="F139" s="41"/>
      <c r="G139" s="41">
        <f>_xll.CbondsIndexValue($B139,G$21)</f>
        <v>0</v>
      </c>
      <c r="H139" s="41">
        <f>_xll.CbondsIndexValue($B139,H$21)</f>
        <v>0</v>
      </c>
      <c r="I139" s="42">
        <f>_xll.CbondsIndexValue($B139,I$21)</f>
        <v>0</v>
      </c>
    </row>
    <row r="141" spans="1:15" x14ac:dyDescent="0.25">
      <c r="A141" s="2" t="s">
        <v>25</v>
      </c>
    </row>
    <row r="142" spans="1:15" x14ac:dyDescent="0.25">
      <c r="A142" s="3" t="s">
        <v>44</v>
      </c>
      <c r="B142" s="5" t="s">
        <v>0</v>
      </c>
      <c r="C142" s="6" t="s">
        <v>43</v>
      </c>
      <c r="D142" s="72">
        <v>44135</v>
      </c>
      <c r="E142" s="72">
        <v>44165</v>
      </c>
      <c r="F142" s="72">
        <v>44165</v>
      </c>
      <c r="G142" s="72">
        <v>44196</v>
      </c>
      <c r="H142" s="72">
        <v>44227</v>
      </c>
      <c r="I142" s="73">
        <v>44255</v>
      </c>
    </row>
    <row r="143" spans="1:15" ht="15.75" thickBot="1" x14ac:dyDescent="0.3">
      <c r="A143" s="9" t="s">
        <v>12</v>
      </c>
      <c r="B143" s="10"/>
      <c r="C143" s="10"/>
      <c r="D143" s="10"/>
      <c r="E143" s="10"/>
      <c r="F143" s="10"/>
      <c r="G143" s="10"/>
      <c r="H143" s="10"/>
      <c r="I143" s="21"/>
    </row>
    <row r="144" spans="1:15" x14ac:dyDescent="0.25">
      <c r="A144" s="19" t="s">
        <v>3</v>
      </c>
      <c r="B144" s="15">
        <v>3661</v>
      </c>
      <c r="C144" s="16" t="s">
        <v>7</v>
      </c>
      <c r="D144" s="47"/>
      <c r="E144" s="47">
        <f>_xll.CbondsIndexValue($B144,E$21)</f>
        <v>0.55254000000000003</v>
      </c>
      <c r="F144" s="47">
        <f>_xll.CbondsIndexValue($B144,F$21)</f>
        <v>0.55254000000000003</v>
      </c>
      <c r="G144" s="47">
        <f>_xll.CbondsIndexValue($B144,G$21)</f>
        <v>0.54957999999999996</v>
      </c>
      <c r="H144" s="47">
        <f>_xll.CbondsIndexValue($B144,H$21)</f>
        <v>0.49556</v>
      </c>
      <c r="I144" s="48">
        <f>_xll.CbondsIndexValue($B144,I$21)</f>
        <v>0.47616000000000003</v>
      </c>
    </row>
    <row r="145" spans="1:9" x14ac:dyDescent="0.25">
      <c r="A145" s="24" t="s">
        <v>5</v>
      </c>
      <c r="B145" s="12">
        <v>22531</v>
      </c>
      <c r="C145" s="13" t="s">
        <v>7</v>
      </c>
      <c r="D145" s="45"/>
      <c r="E145" s="45">
        <f>_xll.CbondsIndexValue($B145,E$21)</f>
        <v>3.4819999999999997E-2</v>
      </c>
      <c r="F145" s="45">
        <f>_xll.CbondsIndexValue($B145,F$21)</f>
        <v>3.4819999999999997E-2</v>
      </c>
      <c r="G145" s="45">
        <f>_xll.CbondsIndexValue($B145,G$21)</f>
        <v>3.465E-2</v>
      </c>
      <c r="H145" s="45">
        <f>_xll.CbondsIndexValue($B145,H$21)</f>
        <v>3.4549999999999997E-2</v>
      </c>
      <c r="I145" s="46">
        <f>_xll.CbondsIndexValue($B145,I$21)</f>
        <v>3.4520000000000002E-2</v>
      </c>
    </row>
    <row r="146" spans="1:9" x14ac:dyDescent="0.25">
      <c r="A146" s="54" t="s">
        <v>6</v>
      </c>
      <c r="B146" s="35">
        <v>25273</v>
      </c>
      <c r="C146" s="36" t="s">
        <v>7</v>
      </c>
      <c r="D146" s="55"/>
      <c r="E146" s="51"/>
      <c r="F146" s="51">
        <f>_xll.CbondsIndexValue($B146,F$21)</f>
        <v>3.6459999999999999E-2</v>
      </c>
      <c r="G146" s="51">
        <f>_xll.CbondsIndexValue($B146,G$21)</f>
        <v>3.628E-2</v>
      </c>
      <c r="H146" s="51">
        <f>_xll.CbondsIndexValue($B146,H$21)</f>
        <v>3.4549999999999997E-2</v>
      </c>
      <c r="I146" s="51">
        <f>_xll.CbondsIndexValue($B146,I$21)</f>
        <v>3.4520000000000002E-2</v>
      </c>
    </row>
    <row r="147" spans="1:9" x14ac:dyDescent="0.25">
      <c r="A147" s="56" t="s">
        <v>13</v>
      </c>
      <c r="B147" s="37">
        <v>25277</v>
      </c>
      <c r="C147" s="38" t="s">
        <v>7</v>
      </c>
      <c r="D147" s="57"/>
      <c r="E147" s="45"/>
      <c r="F147" s="45">
        <f>_xll.CbondsIndexValue($B147,F$21)</f>
        <v>0</v>
      </c>
      <c r="G147" s="45">
        <f>_xll.CbondsIndexValue($B147,G$21)</f>
        <v>0</v>
      </c>
      <c r="H147" s="45">
        <f>_xll.CbondsIndexValue($B147,H$21)</f>
        <v>0</v>
      </c>
      <c r="I147" s="45">
        <f>_xll.CbondsIndexValue($B147,I$21)</f>
        <v>0</v>
      </c>
    </row>
  </sheetData>
  <mergeCells count="1">
    <mergeCell ref="B1:C1"/>
  </mergeCells>
  <hyperlinks>
    <hyperlink ref="D1" r:id="rId1" display="mailto:pro@cbonds.info" xr:uid="{00000000-0004-0000-0000-000000000000}"/>
  </hyperlinks>
  <pageMargins left="0.7" right="0.7" top="0.75" bottom="0.75" header="0.3" footer="0.3"/>
  <pageSetup paperSize="9" orientation="portrait" verticalDpi="0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CIS statistics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Cbonds Team</dc:creator>
  <cp:keywords>облигации; стастистика; Россия</cp:keywords>
  <cp:lastModifiedBy>k.kirichenko</cp:lastModifiedBy>
  <dcterms:created xsi:type="dcterms:W3CDTF">2019-03-25T14:23:11Z</dcterms:created>
  <dcterms:modified xsi:type="dcterms:W3CDTF">2021-03-11T10:41:26Z</dcterms:modified>
</cp:coreProperties>
</file>